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一" sheetId="1" r:id="rId1"/>
  </sheets>
  <definedNames>
    <definedName name="_xlnm.Print_Area" localSheetId="0">表一!$A$1:$AG$60</definedName>
  </definedNames>
  <calcPr calcId="144525" concurrentCalc="0"/>
</workbook>
</file>

<file path=xl/sharedStrings.xml><?xml version="1.0" encoding="utf-8"?>
<sst xmlns="http://schemas.openxmlformats.org/spreadsheetml/2006/main" count="686" uniqueCount="276">
  <si>
    <t>拉萨市达孜区2020年贫困县脱贫攻坚整合资金项目投资计划明细表</t>
  </si>
  <si>
    <t>填报单位：                                                                                                                                                                                                                                                                                                                                                                                           达孜区脱贫攻坚指挥部 单位：万元</t>
  </si>
  <si>
    <t>序号</t>
  </si>
  <si>
    <t>县（区)、乡（镇）名称</t>
  </si>
  <si>
    <t>项目名称</t>
  </si>
  <si>
    <r>
      <rPr>
        <b/>
        <sz val="10"/>
        <color indexed="8"/>
        <rFont val="宋体"/>
        <charset val="134"/>
      </rPr>
      <t>建设地点</t>
    </r>
    <r>
      <rPr>
        <sz val="10"/>
        <color indexed="8"/>
        <rFont val="宋体"/>
        <charset val="134"/>
      </rPr>
      <t>（所在乡村名）</t>
    </r>
  </si>
  <si>
    <t>项目建设内容</t>
  </si>
  <si>
    <t>项目性质（规划内、项目库内、项目库外）</t>
  </si>
  <si>
    <t>项目主管部门</t>
  </si>
  <si>
    <t>项目
责任人</t>
  </si>
  <si>
    <t>项目期限（年-月）</t>
  </si>
  <si>
    <t>整合财政涉农资金来源</t>
  </si>
  <si>
    <t>投资计划(万元)</t>
  </si>
  <si>
    <t>实际拨付资金</t>
  </si>
  <si>
    <t>剩余资金</t>
  </si>
  <si>
    <t>实际支出进度（%）</t>
  </si>
  <si>
    <t>当年可否实施</t>
  </si>
  <si>
    <t>当年调整项目</t>
  </si>
  <si>
    <t>当年新增项目</t>
  </si>
  <si>
    <t>属“十三五”规划内项目</t>
  </si>
  <si>
    <t>项目预计年均实现收益（万元）</t>
  </si>
  <si>
    <t>项目受益群众户(户)</t>
  </si>
  <si>
    <t>项目受益总人口(人)</t>
  </si>
  <si>
    <t>其中</t>
  </si>
  <si>
    <t>备注（还款主体）</t>
  </si>
  <si>
    <t>预计开
工时间</t>
  </si>
  <si>
    <t>预计竣
工时间</t>
  </si>
  <si>
    <t>资金来源名称</t>
  </si>
  <si>
    <t>金额（万元）</t>
  </si>
  <si>
    <t>总投资</t>
  </si>
  <si>
    <t>中央财政
资金</t>
  </si>
  <si>
    <t>自治区财政资金</t>
  </si>
  <si>
    <t>地（市）级资金</t>
  </si>
  <si>
    <t xml:space="preserve">县本级资金   </t>
  </si>
  <si>
    <t>援藏资金</t>
  </si>
  <si>
    <t xml:space="preserve">项目单位自筹（含贷款）   </t>
  </si>
  <si>
    <t>受益贫困户数</t>
  </si>
  <si>
    <t>受益贫困人口数</t>
  </si>
  <si>
    <t>其中：脱贫贫困人数</t>
  </si>
  <si>
    <t>总计（46个）</t>
  </si>
  <si>
    <t>一、生产发展类（21个项目）</t>
  </si>
  <si>
    <t>达孜区</t>
  </si>
  <si>
    <t>年产1.5万吨青稞饮品技改项目</t>
  </si>
  <si>
    <t>达孜区工业园区</t>
  </si>
  <si>
    <t>1.建设年产1.5万吨青稞饮品生产线；
2.青稞饮品生产配套设备；3.青稞芽胚发芽设备；4.青稞饮品科技研发及配套设备购置、实验室建设。</t>
  </si>
  <si>
    <t>项目规划外、项目库</t>
  </si>
  <si>
    <t>扶贫办</t>
  </si>
  <si>
    <t>童晋美</t>
  </si>
  <si>
    <t>2020年5月</t>
  </si>
  <si>
    <t>中央财政专项扶贫资金：1113.39万元；自治区专项扶贫资金188.2万元；市级扶贫资金198.41元。</t>
  </si>
  <si>
    <t>是</t>
  </si>
  <si>
    <t>否</t>
  </si>
  <si>
    <t>150</t>
  </si>
  <si>
    <t>截至目前企业已自筹2000万元，主要用于厂房建设，青稞精酿啤酒生产线。</t>
  </si>
  <si>
    <t>牦牛育肥及产品附加值提升和千头牦牛品种改良繁殖项目</t>
  </si>
  <si>
    <t>达孜区唐嘎乡</t>
  </si>
  <si>
    <t>购置青海3-6岁母牦牛500头、购置区内育肥公牛2500头、种公牛10头，饲料、草料1000吨。冷冻精液600支，防疫消毒药品2135桶。牧草种植4430亩。</t>
  </si>
  <si>
    <t>中央财政专项扶贫资金：1702.37万元；自治区财政专项资金：991.2万元；县级专项资金119.43万元。</t>
  </si>
  <si>
    <t>截至目前企业已自筹1900万元，主要用于购置牦牛奶牛</t>
  </si>
  <si>
    <t>高原特色绒毛产品生产研发及品牌推广项目</t>
  </si>
  <si>
    <t>1.改造升级出年洗净绒毛2000吨生产线和绒毛高附加值加工厂房设备；   2.改造3000平方米晒场、建设文化馆及展厅；  3.配套开毛设备、除尘装置及污水水处理厂等环保设施；    4.研发制造分梳设备； 5.建设环保太空热力加热系统。</t>
  </si>
  <si>
    <t>县级专项资金2200万元。</t>
  </si>
  <si>
    <t>220</t>
  </si>
  <si>
    <t>截至目前企业已自筹3000万元，主要用于厂房建设，设备购置。</t>
  </si>
  <si>
    <t>德庆镇德庆村奶牛养殖基地购置奶牛及设备建设项目</t>
  </si>
  <si>
    <t>德庆镇德庆村</t>
  </si>
  <si>
    <t>奶牛引种100头及添置设备</t>
  </si>
  <si>
    <t>农业农村局</t>
  </si>
  <si>
    <t>次仁尼玛</t>
  </si>
  <si>
    <t>中央专项资金64.05万元；市级专项资金115.95万元；县级资金20万元。</t>
  </si>
  <si>
    <t>20</t>
  </si>
  <si>
    <t>塔杰乡高标准奶牛养殖场饲草种植基地</t>
  </si>
  <si>
    <t>塔杰乡塔杰村</t>
  </si>
  <si>
    <t>种植1060亩饲草，其中60亩为搬迁生产资料。</t>
  </si>
  <si>
    <t>县级专项资金115万元。</t>
  </si>
  <si>
    <t>11</t>
  </si>
  <si>
    <t>章多乡恰村牦牛繁育建设项目</t>
  </si>
  <si>
    <t>章多乡恰村6、7组</t>
  </si>
  <si>
    <t>在恰村6、7组准备合作社＋农户形式养殖繁育200头牦牛。销售积极与达孜工业园区的阳光庄园对接</t>
  </si>
  <si>
    <t>2020年6月</t>
  </si>
  <si>
    <t>市级专项资金300万元0</t>
  </si>
  <si>
    <t>唐嘎乡罗普村牦牛繁育养殖建设项目</t>
  </si>
  <si>
    <t>唐嘎乡罗普村9组</t>
  </si>
  <si>
    <t>购买100头牦牛，项目用村集体加贫困户模式，销售积极与阳光庄园对接</t>
  </si>
  <si>
    <t>市级专项资金295万元。</t>
  </si>
  <si>
    <t>达孜唐嘎原种藏鸡养殖基地扩大规模项目</t>
  </si>
  <si>
    <t>达孜区德庆镇</t>
  </si>
  <si>
    <t>添置设备，扩建鸡舍等。项目规模：年存栏3.5万只鸡，年出栏8万只鸡。</t>
  </si>
  <si>
    <t>净土公司</t>
  </si>
  <si>
    <t>赤列卓嘎</t>
  </si>
  <si>
    <t>自治区专项资金400万元；县级专项资金400万元。</t>
  </si>
  <si>
    <t>帮堆乡叶巴村民族手工艺建设项目因选址由于拉萨市城投达孜新区建设项目征地原因故换成达孜区藏鸡养殖续建项目。其中400万元为政府奖励资金</t>
  </si>
  <si>
    <t>章多乡章多村磨面坊设备购置项目</t>
  </si>
  <si>
    <t>章多乡章多村</t>
  </si>
  <si>
    <t>购置一台最新式的磨面机</t>
  </si>
  <si>
    <t>市级专项资金20万元。</t>
  </si>
  <si>
    <t>牦牛肉酱生产线及央厨供应链建设项目</t>
  </si>
  <si>
    <t>工业园区</t>
  </si>
  <si>
    <t>在阿佳牦牛肉基地上建设牦牛肉酱前处理生产线，购置牛肉酱炒制车间生产线，瓶装、罐装生产线，水饺自动生产线，该项目属资产类收益项目，购置设备的产权属国资委</t>
  </si>
  <si>
    <t>中央专项资金1200万元。</t>
  </si>
  <si>
    <t>截至目前企业已自筹4200万元，主要用于厂房建设，设备购置。</t>
  </si>
  <si>
    <t>唐嘎乡穷达村预制砖厂扩建项目</t>
  </si>
  <si>
    <t>穷达村1组</t>
  </si>
  <si>
    <t>购置挖机一台、装载机1台</t>
  </si>
  <si>
    <t>县级专项资金92万元。</t>
  </si>
  <si>
    <t>千亩玫瑰种植基地</t>
  </si>
  <si>
    <t>德庆镇新仓村</t>
  </si>
  <si>
    <t>在德庆镇新仓村新建厂房及购置设备，产权属达孜区国资委，提前签订租赁协议。</t>
  </si>
  <si>
    <t>县级专项资金300万元。</t>
  </si>
  <si>
    <t>雪域金铜网点销售扶持项目</t>
  </si>
  <si>
    <t>拉萨市市区</t>
  </si>
  <si>
    <t>扶持雪域金铜网点销售项目，购置设给等解决，项目属于资产类收益项目，所购买的设备属于国资委，提前签订相关协议。贫困群众就业3人。</t>
  </si>
  <si>
    <t>县级专项资金60万元。</t>
  </si>
  <si>
    <t>6</t>
  </si>
  <si>
    <t>扶持奶牛养殖合作社项目</t>
  </si>
  <si>
    <t>德庆镇</t>
  </si>
  <si>
    <t>继续加大扶持两家奶牛养殖合作社，每家合作社购买奶牛25头，共计购置50头奶牛。以贫困户入股方式运营，年底分红。</t>
  </si>
  <si>
    <t>县级专项资金64万。</t>
  </si>
  <si>
    <t>3</t>
  </si>
  <si>
    <t>唐嘎、章多乡生猪养殖繁育基地（原野樱莓种植基地）</t>
  </si>
  <si>
    <t>唐嘎乡</t>
  </si>
  <si>
    <t>在唐嘎、章多乡乡进行生猪养殖繁育500头——700头</t>
  </si>
  <si>
    <t>中央财政专项扶贫资金300万元；县级专项资金100万元。</t>
  </si>
  <si>
    <t>10</t>
  </si>
  <si>
    <t>帮堆乡扎叶巴电商扶贫服务项目</t>
  </si>
  <si>
    <t>邦堆乡叶巴村</t>
  </si>
  <si>
    <t xml:space="preserve"> 将我区特色产品特别是民族手工艺、自主开发“藏鹤仙子”系列文旅扶贫产品进行线上销售，带动贫困户脱贫致富。</t>
  </si>
  <si>
    <t>旅投公司</t>
  </si>
  <si>
    <t>达娃措姆</t>
  </si>
  <si>
    <t>30</t>
  </si>
  <si>
    <t>达孜区乡土树种苗圃基地项目</t>
  </si>
  <si>
    <t>全区范围内</t>
  </si>
  <si>
    <t>建设总面积约300亩的乡土树种等附属配套设施</t>
  </si>
  <si>
    <t>虎峰园林绿化公司</t>
  </si>
  <si>
    <t>多吉</t>
  </si>
  <si>
    <t>中央专项资金1300万元。</t>
  </si>
  <si>
    <t>青稞醋技术改造新产品研发及市场推广项目</t>
  </si>
  <si>
    <t>在工业园区购置青稞醋设备及建厂房</t>
  </si>
  <si>
    <t>自治区专项资金204.4万元；县级专项295.6万元。</t>
  </si>
  <si>
    <t>截至目前企业已自筹2200万元，主要用于厂房建设，设备购置及技术改造</t>
  </si>
  <si>
    <t>青稞面包生产线（春光食品厂）</t>
  </si>
  <si>
    <t>购置粉碎机、震动筛、醒发室、分离式切割机、冷却室各一台（套）等青稞面包生产线配套设备</t>
  </si>
  <si>
    <t>中央专项资金875.19万元；自治区专项资金124.81元；市级专项资金500万元。</t>
  </si>
  <si>
    <t>截至目前企业已自筹1300万元，主要用于厂房建设，设备购置，原料购置。</t>
  </si>
  <si>
    <t>雪乡扎西岗民族手工艺合作社扶贫车间项目</t>
  </si>
  <si>
    <t>达孜县城</t>
  </si>
  <si>
    <t>在德庆镇雪乡扎西岗民族手工艺合作社内新建一个扶贫车间，购置缝纫等设备</t>
  </si>
  <si>
    <t>项目规划外</t>
  </si>
  <si>
    <t>自治区专项资金174万元。</t>
  </si>
  <si>
    <t>其中174万自治区奖励资金</t>
  </si>
  <si>
    <t>达孜东翼广场虎峰“消费扶贫”示范超市项目</t>
  </si>
  <si>
    <t>新建扶贫超市占地1200平米，购置设备45台，产权属国资委。</t>
  </si>
  <si>
    <t>自治区专项资金218.19万元，拉萨市专项资金281.81万元；</t>
  </si>
  <si>
    <t>二、基础设施类（10个项目）</t>
  </si>
  <si>
    <t>1</t>
  </si>
  <si>
    <t>易地搬迁市政规划2号路建设项目</t>
  </si>
  <si>
    <t>德庆镇幸福新村</t>
  </si>
  <si>
    <t>在德庆镇幸福新村修建道路782.03米，给水832米，排水1873米，箱涵1道，圆管涵4道，强电管沟2176米，挡墙380米，路灯82套。</t>
  </si>
  <si>
    <t>规划外，项目库</t>
  </si>
  <si>
    <t>住建局</t>
  </si>
  <si>
    <t>次仁多吉</t>
  </si>
  <si>
    <t>中央专项资金435万；自治区专项资金140.67万元；自治区脱贫攻坚成效考核奖励143.33万元，246.7万元为市级专项资金；市级其他涉农资金401.3万元。</t>
  </si>
  <si>
    <t>435</t>
  </si>
  <si>
    <t>2</t>
  </si>
  <si>
    <t>达孜区唐嘎乡罗寺饮水安全巩固提升工程</t>
  </si>
  <si>
    <t>修建蓄水池及管网改造工程、水源地保护措施。</t>
  </si>
  <si>
    <t>水利局</t>
  </si>
  <si>
    <t>索朗达瓦</t>
  </si>
  <si>
    <t>2020年4月</t>
  </si>
  <si>
    <t>县级专项资金60万元，</t>
  </si>
  <si>
    <t>28</t>
  </si>
  <si>
    <t>邦堆乡叶巴村13组农村饮水安全巩固提升工程</t>
  </si>
  <si>
    <t>达孜区邦堆乡叶巴村13组</t>
  </si>
  <si>
    <t>修建机井工程1座、修建管理房1座，维修蓄水池及管网改造工程、水源地保护措施。</t>
  </si>
  <si>
    <t>市级其他涉农整合资金50万元，县级专项资金145万元；</t>
  </si>
  <si>
    <t>4</t>
  </si>
  <si>
    <t>雪乡扎西岗村1、2、3组农村饮水安全巩固提升工程</t>
  </si>
  <si>
    <t>达孜区雪乡扎西岗村1、2、3组</t>
  </si>
  <si>
    <t>改建蓄水池3座及管网改造工程</t>
  </si>
  <si>
    <t>县级专项资金90万元。</t>
  </si>
  <si>
    <t>5</t>
  </si>
  <si>
    <t>章多乡尊木采村5组农村饮水安全巩固提升工程</t>
  </si>
  <si>
    <t>达孜区章多乡尊木采村5组</t>
  </si>
  <si>
    <t>改建蓄水池1座及管网改造工程</t>
  </si>
  <si>
    <t>县级专项资金45万元。</t>
  </si>
  <si>
    <t>章多乡尊木采村2、3组农村饮水安全巩固提升工程</t>
  </si>
  <si>
    <t>达孜区章多乡尊木采村2、3组</t>
  </si>
  <si>
    <t>县级专项资金155万元。</t>
  </si>
  <si>
    <t>23</t>
  </si>
  <si>
    <t>7</t>
  </si>
  <si>
    <t>章多乡恰村5组农村饮水安全巩固提升工程</t>
  </si>
  <si>
    <t>达孜区章多乡恰村5组</t>
  </si>
  <si>
    <t>县级专项资金145万元。</t>
  </si>
  <si>
    <t>8</t>
  </si>
  <si>
    <t>章多乡章多村2、3组农村饮水安全巩固提升工程</t>
  </si>
  <si>
    <t>达孜区章多乡章多村2、3组</t>
  </si>
  <si>
    <t>县级专项资金189万元。</t>
  </si>
  <si>
    <t>9</t>
  </si>
  <si>
    <t>塔杰乡主西村农村灌溉工程</t>
  </si>
  <si>
    <t>塔杰乡主西村</t>
  </si>
  <si>
    <t>机井配套设施</t>
  </si>
  <si>
    <t>县级专项资金80万元。</t>
  </si>
  <si>
    <t>168</t>
  </si>
  <si>
    <t>达孜区易地搬迁附属工程建设项目</t>
  </si>
  <si>
    <t>易地搬迁点</t>
  </si>
  <si>
    <t>在达孜区异地搬迁点范围内建设附属工程</t>
  </si>
  <si>
    <t>次多</t>
  </si>
  <si>
    <t>县级专项资金700万元。</t>
  </si>
  <si>
    <t>2461</t>
  </si>
  <si>
    <t>三、生态保护与建设类（8个项目）</t>
  </si>
  <si>
    <t>市级下拨资金886万元，105万元待市财政局清算后拨付。</t>
  </si>
  <si>
    <t>林业生态保护岗位</t>
  </si>
  <si>
    <t>达孜区6个乡镇</t>
  </si>
  <si>
    <t>达孜区设置护林员1683个，每人每年生态岗位资金3500元。</t>
  </si>
  <si>
    <t>自然资源局</t>
  </si>
  <si>
    <t>于记伟</t>
  </si>
  <si>
    <t>中央林业改革补助资金（禁牧草畜平衡用于生态岗位）589.05万元</t>
  </si>
  <si>
    <t>水生态保护和村级水管员</t>
  </si>
  <si>
    <t>达孜区设置水生态保护和村级水管员147个，每人每年生态岗位工资3500元。</t>
  </si>
  <si>
    <t>中央林业改革补助资金（禁牧草畜平衡用于生态岗位）51.45万元</t>
  </si>
  <si>
    <t>农村公路养护员</t>
  </si>
  <si>
    <t>达孜区设置农村公路养护员56个，每人每年生态岗位工资3500元。</t>
  </si>
  <si>
    <t>交通局</t>
  </si>
  <si>
    <t>俊美次旦</t>
  </si>
  <si>
    <t>中央林业改革补助资金（禁牧草畜平衡用于生态岗位）19.6万元</t>
  </si>
  <si>
    <t>旅游厕所保洁员</t>
  </si>
  <si>
    <t>达孜区设置旅游厕所保洁员26个，每人每年岗位工资3500元。</t>
  </si>
  <si>
    <t>文化旅游局</t>
  </si>
  <si>
    <t>顿珠次仁</t>
  </si>
  <si>
    <t>中央林业改革补助资金（禁牧草畜平衡用于生态岗位）9.1万元。</t>
  </si>
  <si>
    <t>城镇保洁员与村级环境监督员</t>
  </si>
  <si>
    <t>达孜区设置城镇保洁员和村级环境监督员146个，每人每年岗位工资3500元。</t>
  </si>
  <si>
    <t>生态环境局</t>
  </si>
  <si>
    <t>拉巴旺堆</t>
  </si>
  <si>
    <t>中央林业改革补助资金（禁牧草畜平衡用于生态岗位）51.1万元。</t>
  </si>
  <si>
    <t>地质灾害群防群测员</t>
  </si>
  <si>
    <t>达孜区设置地质灾害群防群测员2个，每人每年岗位工资3500元。</t>
  </si>
  <si>
    <t>中央林业改革补助资金（禁牧草畜平衡用于生态岗位）0.7万元。</t>
  </si>
  <si>
    <t>草原生态保护岗位</t>
  </si>
  <si>
    <t>达孜区设置草场监督员397个，每人每年生态岗位工资3500元。</t>
  </si>
  <si>
    <t>中央林业改革补助资金（禁牧草畜平衡用于生态岗位）138.95万元。</t>
  </si>
  <si>
    <t>达孜区三岩搬迁岗位</t>
  </si>
  <si>
    <t>达孜区三岩搬迁点</t>
  </si>
  <si>
    <t>达孜区设置三岩搬迁岗位375个，每人每年生态岗位工资3500元。</t>
  </si>
  <si>
    <t>三岩办</t>
  </si>
  <si>
    <t>次仁旦巴</t>
  </si>
  <si>
    <t>中央林业改革补助资金（禁牧草畜平衡用于生态岗位）131.25万元。</t>
  </si>
  <si>
    <t>四、政策保障类（5个项目）</t>
  </si>
  <si>
    <t>建筑工种类培训项目</t>
  </si>
  <si>
    <t>全县范围</t>
  </si>
  <si>
    <t>钢筋工、砌筑工等建筑工种培训项目</t>
  </si>
  <si>
    <t>人社局</t>
  </si>
  <si>
    <t>江村旺扎</t>
  </si>
  <si>
    <t>自治区脱贫攻坚成效考核奖励24.5</t>
  </si>
  <si>
    <t>50</t>
  </si>
  <si>
    <t>帮堆乡民族氆氇编制手工艺培训</t>
  </si>
  <si>
    <t>邦堆乡</t>
  </si>
  <si>
    <t>培训人员精准扶贫户及其他农户40人</t>
  </si>
  <si>
    <t>自治区脱贫攻坚成效考核奖励24.4万元。</t>
  </si>
  <si>
    <t>全县</t>
  </si>
  <si>
    <t>自治区脱贫攻坚成效考核奖励24.5万元。</t>
  </si>
  <si>
    <t>塔杰乡主西村民族手工艺品加工培训</t>
  </si>
  <si>
    <t>在主西村培训手工编织55人</t>
  </si>
  <si>
    <t>自治区脱贫攻坚成效考核奖励26.4万元。</t>
  </si>
  <si>
    <t>塔杰乡主西村装载机、挖掘机培训</t>
  </si>
  <si>
    <t>58人装载机、挖掘机培训</t>
  </si>
  <si>
    <t>自治区脱贫攻坚成效考核奖励37.12万元。</t>
  </si>
  <si>
    <t>24</t>
  </si>
  <si>
    <t>五、其他类（2个项目）</t>
  </si>
  <si>
    <t>产业贴息资金</t>
  </si>
  <si>
    <t>高原特色“二绒一毛”出口基地建设项目；达孜三期30兆瓦光伏项目；唐嘎乡泰成乳业牦牛养殖基地项目；生鲜牦牛肉冷链、牦牛肉酱全自动生产线建设</t>
  </si>
  <si>
    <t>自治区脱贫攻坚成效考核奖励206.1万元。市级其他涉农资金123.66万元；县级专项资金82.44万元。</t>
  </si>
  <si>
    <t>2019-2020年精准扶贫易地搬迁贴息项目</t>
  </si>
  <si>
    <t>2019-2020年精准扶贫易地搬迁贴息</t>
  </si>
  <si>
    <t>自治区脱贫攻坚成效考核奖励87.65万元。市级其他涉农资金25.04万元；县级专项资金12.53元。</t>
  </si>
  <si>
    <t>2523</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</si>
</sst>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yyyy&quot;年&quot;m&quot;月&quot;d&quot;日&quot;;@"/>
    <numFmt numFmtId="178" formatCode="0.0_);[Red]\(0.0\)"/>
    <numFmt numFmtId="179" formatCode="0_);[Red]\(0\)"/>
  </numFmts>
  <fonts count="41">
    <font>
      <sz val="11"/>
      <color theme="1"/>
      <name val="等线"/>
      <charset val="134"/>
      <scheme val="minor"/>
    </font>
    <font>
      <b/>
      <sz val="10"/>
      <name val="宋体"/>
      <charset val="134"/>
    </font>
    <font>
      <b/>
      <sz val="9"/>
      <name val="宋体"/>
      <charset val="134"/>
    </font>
    <font>
      <b/>
      <sz val="10"/>
      <color theme="1"/>
      <name val="宋体"/>
      <charset val="134"/>
    </font>
    <font>
      <sz val="10"/>
      <name val="宋体"/>
      <charset val="134"/>
    </font>
    <font>
      <b/>
      <sz val="16"/>
      <color indexed="8"/>
      <name val="仿宋"/>
      <charset val="134"/>
    </font>
    <font>
      <sz val="10"/>
      <color indexed="8"/>
      <name val="宋体"/>
      <charset val="134"/>
    </font>
    <font>
      <b/>
      <sz val="36"/>
      <color indexed="8"/>
      <name val="宋体"/>
      <charset val="134"/>
    </font>
    <font>
      <b/>
      <sz val="10"/>
      <color indexed="8"/>
      <name val="宋体"/>
      <charset val="134"/>
    </font>
    <font>
      <sz val="10"/>
      <color indexed="8"/>
      <name val="仿宋"/>
      <charset val="134"/>
    </font>
    <font>
      <b/>
      <sz val="10"/>
      <color indexed="8"/>
      <name val="仿宋"/>
      <charset val="134"/>
    </font>
    <font>
      <sz val="10"/>
      <color theme="1"/>
      <name val="仿宋_GB2312"/>
      <charset val="134"/>
    </font>
    <font>
      <b/>
      <sz val="10"/>
      <color theme="1"/>
      <name val="仿宋_GB2312"/>
      <charset val="134"/>
    </font>
    <font>
      <b/>
      <sz val="10"/>
      <color theme="1"/>
      <name val="等线"/>
      <charset val="134"/>
      <scheme val="minor"/>
    </font>
    <font>
      <sz val="8"/>
      <name val="仿宋"/>
      <charset val="134"/>
    </font>
    <font>
      <b/>
      <sz val="9"/>
      <color indexed="8"/>
      <name val="仿宋"/>
      <charset val="134"/>
    </font>
    <font>
      <b/>
      <sz val="10"/>
      <color theme="1"/>
      <name val="仿宋"/>
      <charset val="134"/>
    </font>
    <font>
      <sz val="10"/>
      <name val="仿宋_GB2312"/>
      <charset val="134"/>
    </font>
    <font>
      <b/>
      <sz val="9"/>
      <color indexed="8"/>
      <name val="宋体"/>
      <charset val="134"/>
    </font>
    <font>
      <sz val="11"/>
      <color theme="1"/>
      <name val="等线"/>
      <charset val="0"/>
      <scheme val="minor"/>
    </font>
    <font>
      <b/>
      <sz val="11"/>
      <color rgb="FFFA7D00"/>
      <name val="等线"/>
      <charset val="0"/>
      <scheme val="minor"/>
    </font>
    <font>
      <b/>
      <sz val="18"/>
      <color theme="3"/>
      <name val="等线"/>
      <charset val="134"/>
      <scheme val="minor"/>
    </font>
    <font>
      <sz val="11"/>
      <color rgb="FFFF0000"/>
      <name val="等线"/>
      <charset val="0"/>
      <scheme val="minor"/>
    </font>
    <font>
      <b/>
      <sz val="11"/>
      <color theme="1"/>
      <name val="等线"/>
      <charset val="0"/>
      <scheme val="minor"/>
    </font>
    <font>
      <b/>
      <sz val="13"/>
      <color theme="3"/>
      <name val="等线"/>
      <charset val="134"/>
      <scheme val="minor"/>
    </font>
    <font>
      <sz val="11"/>
      <color theme="0"/>
      <name val="等线"/>
      <charset val="0"/>
      <scheme val="minor"/>
    </font>
    <font>
      <b/>
      <sz val="11"/>
      <color rgb="FFFFFFFF"/>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1"/>
      <color theme="3"/>
      <name val="等线"/>
      <charset val="134"/>
      <scheme val="minor"/>
    </font>
    <font>
      <sz val="11"/>
      <color indexed="8"/>
      <name val="宋体"/>
      <charset val="134"/>
    </font>
    <font>
      <sz val="11"/>
      <color rgb="FF9C0006"/>
      <name val="等线"/>
      <charset val="0"/>
      <scheme val="minor"/>
    </font>
    <font>
      <u/>
      <sz val="11"/>
      <color rgb="FF0000FF"/>
      <name val="等线"/>
      <charset val="0"/>
      <scheme val="minor"/>
    </font>
    <font>
      <sz val="11"/>
      <color rgb="FFFA7D00"/>
      <name val="等线"/>
      <charset val="0"/>
      <scheme val="minor"/>
    </font>
    <font>
      <b/>
      <sz val="15"/>
      <color theme="3"/>
      <name val="等线"/>
      <charset val="134"/>
      <scheme val="minor"/>
    </font>
    <font>
      <sz val="11"/>
      <color rgb="FF9C6500"/>
      <name val="等线"/>
      <charset val="0"/>
      <scheme val="minor"/>
    </font>
    <font>
      <sz val="11"/>
      <color indexed="63"/>
      <name val="宋体"/>
      <charset val="134"/>
    </font>
    <font>
      <sz val="11"/>
      <color rgb="FF006100"/>
      <name val="等线"/>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8"/>
        <bgColor indexed="64"/>
      </patternFill>
    </fill>
    <fill>
      <patternFill patternType="solid">
        <fgColor rgb="FFFFCC99"/>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5">
    <xf numFmtId="0" fontId="0" fillId="0" borderId="0"/>
    <xf numFmtId="42" fontId="0" fillId="0" borderId="0" applyFont="0" applyFill="0" applyBorder="0" applyAlignment="0" applyProtection="0">
      <alignment vertical="center"/>
    </xf>
    <xf numFmtId="0" fontId="32" fillId="0" borderId="0">
      <alignment vertical="center"/>
    </xf>
    <xf numFmtId="0" fontId="19" fillId="14" borderId="0" applyNumberFormat="0" applyBorder="0" applyAlignment="0" applyProtection="0">
      <alignment vertical="center"/>
    </xf>
    <xf numFmtId="0" fontId="29"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33" fillId="17" borderId="0" applyNumberFormat="0" applyBorder="0" applyAlignment="0" applyProtection="0">
      <alignment vertical="center"/>
    </xf>
    <xf numFmtId="43" fontId="0" fillId="0" borderId="0" applyFont="0" applyFill="0" applyBorder="0" applyAlignment="0" applyProtection="0">
      <alignment vertical="center"/>
    </xf>
    <xf numFmtId="0" fontId="25" fillId="9"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3" borderId="12" applyNumberFormat="0" applyFont="0" applyAlignment="0" applyProtection="0">
      <alignment vertical="center"/>
    </xf>
    <xf numFmtId="0" fontId="25" fillId="22" borderId="0" applyNumberFormat="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36" fillId="0" borderId="9" applyNumberFormat="0" applyFill="0" applyAlignment="0" applyProtection="0">
      <alignment vertical="center"/>
    </xf>
    <xf numFmtId="0" fontId="24" fillId="0" borderId="9" applyNumberFormat="0" applyFill="0" applyAlignment="0" applyProtection="0">
      <alignment vertical="center"/>
    </xf>
    <xf numFmtId="0" fontId="25" fillId="23" borderId="0" applyNumberFormat="0" applyBorder="0" applyAlignment="0" applyProtection="0">
      <alignment vertical="center"/>
    </xf>
    <xf numFmtId="0" fontId="31" fillId="0" borderId="13" applyNumberFormat="0" applyFill="0" applyAlignment="0" applyProtection="0">
      <alignment vertical="center"/>
    </xf>
    <xf numFmtId="0" fontId="25" fillId="18" borderId="0" applyNumberFormat="0" applyBorder="0" applyAlignment="0" applyProtection="0">
      <alignment vertical="center"/>
    </xf>
    <xf numFmtId="0" fontId="30" fillId="4" borderId="11" applyNumberFormat="0" applyAlignment="0" applyProtection="0">
      <alignment vertical="center"/>
    </xf>
    <xf numFmtId="0" fontId="20" fillId="4" borderId="7" applyNumberFormat="0" applyAlignment="0" applyProtection="0">
      <alignment vertical="center"/>
    </xf>
    <xf numFmtId="0" fontId="26" fillId="8" borderId="10" applyNumberFormat="0" applyAlignment="0" applyProtection="0">
      <alignment vertical="center"/>
    </xf>
    <xf numFmtId="0" fontId="19" fillId="24" borderId="0" applyNumberFormat="0" applyBorder="0" applyAlignment="0" applyProtection="0">
      <alignment vertical="center"/>
    </xf>
    <xf numFmtId="0" fontId="25" fillId="25" borderId="0" applyNumberFormat="0" applyBorder="0" applyAlignment="0" applyProtection="0">
      <alignment vertical="center"/>
    </xf>
    <xf numFmtId="0" fontId="35" fillId="0" borderId="14" applyNumberFormat="0" applyFill="0" applyAlignment="0" applyProtection="0">
      <alignment vertical="center"/>
    </xf>
    <xf numFmtId="0" fontId="23" fillId="0" borderId="8" applyNumberFormat="0" applyFill="0" applyAlignment="0" applyProtection="0">
      <alignment vertical="center"/>
    </xf>
    <xf numFmtId="0" fontId="39" fillId="27" borderId="0" applyNumberFormat="0" applyBorder="0" applyAlignment="0" applyProtection="0">
      <alignment vertical="center"/>
    </xf>
    <xf numFmtId="0" fontId="37" fillId="21" borderId="0" applyNumberFormat="0" applyBorder="0" applyAlignment="0" applyProtection="0">
      <alignment vertical="center"/>
    </xf>
    <xf numFmtId="0" fontId="19" fillId="12" borderId="0" applyNumberFormat="0" applyBorder="0" applyAlignment="0" applyProtection="0">
      <alignment vertical="center"/>
    </xf>
    <xf numFmtId="0" fontId="25"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9" fillId="26" borderId="0" applyNumberFormat="0" applyBorder="0" applyAlignment="0" applyProtection="0">
      <alignment vertical="center"/>
    </xf>
    <xf numFmtId="0" fontId="19" fillId="16" borderId="0" applyNumberFormat="0" applyBorder="0" applyAlignment="0" applyProtection="0">
      <alignment vertical="center"/>
    </xf>
    <xf numFmtId="0" fontId="25" fillId="28" borderId="0" applyNumberFormat="0" applyBorder="0" applyAlignment="0" applyProtection="0">
      <alignment vertical="center"/>
    </xf>
    <xf numFmtId="0" fontId="25" fillId="20"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25" fillId="10" borderId="0" applyNumberFormat="0" applyBorder="0" applyAlignment="0" applyProtection="0">
      <alignment vertical="center"/>
    </xf>
    <xf numFmtId="0" fontId="19" fillId="3" borderId="0" applyNumberFormat="0" applyBorder="0" applyAlignment="0" applyProtection="0">
      <alignment vertical="center"/>
    </xf>
    <xf numFmtId="0" fontId="25" fillId="7" borderId="0" applyNumberFormat="0" applyBorder="0" applyAlignment="0" applyProtection="0">
      <alignment vertical="center"/>
    </xf>
    <xf numFmtId="0" fontId="25" fillId="19" borderId="0" applyNumberFormat="0" applyBorder="0" applyAlignment="0" applyProtection="0">
      <alignment vertical="center"/>
    </xf>
    <xf numFmtId="0" fontId="19" fillId="32" borderId="0" applyNumberFormat="0" applyBorder="0" applyAlignment="0" applyProtection="0">
      <alignment vertical="center"/>
    </xf>
    <xf numFmtId="0" fontId="40" fillId="0" borderId="0"/>
    <xf numFmtId="0" fontId="25" fillId="33" borderId="0" applyNumberFormat="0" applyBorder="0" applyAlignment="0" applyProtection="0">
      <alignment vertical="center"/>
    </xf>
    <xf numFmtId="0" fontId="32" fillId="0" borderId="0"/>
    <xf numFmtId="0" fontId="32" fillId="0" borderId="0">
      <alignment vertical="center"/>
    </xf>
    <xf numFmtId="0" fontId="38" fillId="0" borderId="0">
      <alignment vertical="center"/>
    </xf>
  </cellStyleXfs>
  <cellXfs count="50">
    <xf numFmtId="0" fontId="0" fillId="0" borderId="0" xfId="0"/>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49" fontId="4" fillId="0" borderId="0" xfId="0" applyNumberFormat="1"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vertical="center" wrapText="1"/>
    </xf>
    <xf numFmtId="49" fontId="5" fillId="0" borderId="0" xfId="0" applyNumberFormat="1"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49"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49" fontId="8"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76" fontId="2" fillId="0" borderId="1" xfId="53" applyNumberFormat="1" applyFont="1" applyFill="1" applyBorder="1" applyAlignment="1">
      <alignment horizontal="center" vertical="center" wrapText="1"/>
    </xf>
    <xf numFmtId="176" fontId="0" fillId="0" borderId="1" xfId="0" applyNumberFormat="1" applyFill="1" applyBorder="1" applyAlignment="1">
      <alignment horizontal="center" vertical="center"/>
    </xf>
    <xf numFmtId="176" fontId="8"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57" fontId="13" fillId="0" borderId="1" xfId="5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0" fontId="17"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179" fontId="18" fillId="0"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wrapText="1"/>
    </xf>
  </cellXfs>
  <cellStyles count="55">
    <cellStyle name="常规" xfId="0" builtinId="0"/>
    <cellStyle name="货币[0]" xfId="1" builtinId="7"/>
    <cellStyle name="常规_副本西藏自治区贫困县统筹整合使用财政涉农资金情况统计表（模版）参考表"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常规_项目投入明细_8" xfId="50"/>
    <cellStyle name="60% - 强调文字颜色 6" xfId="51" builtinId="52"/>
    <cellStyle name="常规 2" xfId="52"/>
    <cellStyle name="常规_Sheet1" xfId="53"/>
    <cellStyle name="常规_贫困县涉农资金整合工作示范县统计表12月21日"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0</xdr:colOff>
      <xdr:row>4</xdr:row>
      <xdr:rowOff>0</xdr:rowOff>
    </xdr:from>
    <xdr:to>
      <xdr:col>16</xdr:col>
      <xdr:colOff>128588</xdr:colOff>
      <xdr:row>4</xdr:row>
      <xdr:rowOff>171450</xdr:rowOff>
    </xdr:to>
    <xdr:pic>
      <xdr:nvPicPr>
        <xdr:cNvPr id="2"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6181705" y="1536700"/>
          <a:ext cx="1282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138113</xdr:colOff>
      <xdr:row>4</xdr:row>
      <xdr:rowOff>0</xdr:rowOff>
    </xdr:from>
    <xdr:to>
      <xdr:col>16</xdr:col>
      <xdr:colOff>266700</xdr:colOff>
      <xdr:row>4</xdr:row>
      <xdr:rowOff>171450</xdr:rowOff>
    </xdr:to>
    <xdr:pic>
      <xdr:nvPicPr>
        <xdr:cNvPr id="3"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6319500" y="1536700"/>
          <a:ext cx="1289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4</xdr:row>
      <xdr:rowOff>0</xdr:rowOff>
    </xdr:from>
    <xdr:to>
      <xdr:col>18</xdr:col>
      <xdr:colOff>14288</xdr:colOff>
      <xdr:row>4</xdr:row>
      <xdr:rowOff>171450</xdr:rowOff>
    </xdr:to>
    <xdr:pic>
      <xdr:nvPicPr>
        <xdr:cNvPr id="4" name="图片 3"/>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7629505" y="1536700"/>
          <a:ext cx="139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23813</xdr:colOff>
      <xdr:row>4</xdr:row>
      <xdr:rowOff>0</xdr:rowOff>
    </xdr:from>
    <xdr:to>
      <xdr:col>18</xdr:col>
      <xdr:colOff>38100</xdr:colOff>
      <xdr:row>4</xdr:row>
      <xdr:rowOff>171450</xdr:rowOff>
    </xdr:to>
    <xdr:pic>
      <xdr:nvPicPr>
        <xdr:cNvPr id="5" name="图片 4"/>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7653000" y="1536700"/>
          <a:ext cx="146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774700</xdr:colOff>
      <xdr:row>30</xdr:row>
      <xdr:rowOff>0</xdr:rowOff>
    </xdr:from>
    <xdr:to>
      <xdr:col>5</xdr:col>
      <xdr:colOff>188912</xdr:colOff>
      <xdr:row>31</xdr:row>
      <xdr:rowOff>108003</xdr:rowOff>
    </xdr:to>
    <xdr:sp>
      <xdr:nvSpPr>
        <xdr:cNvPr id="6" name="文本框 5"/>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 name="文本框 6"/>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0" name="文本框 69"/>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2"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4"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6"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0"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2"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4" name="文本框 79"/>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5" name="文本框 80"/>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6"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0"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2"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4"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6"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0"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2"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4" name="文本框 5"/>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5" name="文本框 6"/>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8" name="文本框 69"/>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0"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2"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4"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6"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0"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2" name="文本框 79"/>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3" name="文本框 80"/>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4"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6"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0"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2"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4"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6"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0"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2" name="文本框 5"/>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3" name="文本框 6"/>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6" name="文本框 69"/>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8"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0"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2"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4"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6"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0"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2"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4"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6"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0" name="文本框 79"/>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1" name="文本框 80"/>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2"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4"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6"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0"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1"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2"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3"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4"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5"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6"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7"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8" name="文本框 1"/>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9" name="文本框 2"/>
        <xdr:cNvSpPr>
          <a:spLocks noChangeArrowheads="1"/>
        </xdr:cNvSpPr>
      </xdr:nvSpPr>
      <xdr:spPr>
        <a:xfrm>
          <a:off x="4318000" y="2553970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0" name="文本框 629"/>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1" name="文本框 630"/>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4" name="文本框 693"/>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6"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8"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0"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2"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4"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6"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8"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0"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2"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4"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6"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8" name="文本框 79"/>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9" name="文本框 80"/>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0"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2"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4"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6"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8"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9"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0"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1"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2"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3"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4"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5"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6" name="文本框 1"/>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7" name="文本框 2"/>
        <xdr:cNvSpPr>
          <a:spLocks noChangeArrowheads="1"/>
        </xdr:cNvSpPr>
      </xdr:nvSpPr>
      <xdr:spPr>
        <a:xfrm>
          <a:off x="6566535" y="2553970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38" name="文本框 5"/>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39" name="文本框 6"/>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8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2" name="文本框 6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9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6" name="文本框 7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7" name="文本框 80"/>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6" name="文本框 5"/>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7" name="文本框 6"/>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0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0" name="文本框 6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1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4" name="文本框 7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5" name="文本框 80"/>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4" name="文本框 5"/>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5" name="文本框 6"/>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2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8" name="文本框 6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3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2" name="文本框 7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3" name="文本框 80"/>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6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14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62" name="文本框 629"/>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63" name="文本框 630"/>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6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6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6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6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6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6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7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8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49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0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1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6" name="文本框 693"/>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2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3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4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5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6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7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8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59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0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1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2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3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0"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2"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4"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4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0" name="文本框 79"/>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1" name="文本框 80"/>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2"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4"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5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0"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2"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4"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166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0" name="文本框 5"/>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1" name="文本框 6"/>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6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4" name="文本框 6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7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8" name="文本框 7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59" name="文本框 80"/>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8" name="文本框 5"/>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79" name="文本框 6"/>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8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2" name="文本框 6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19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6" name="文本框 7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7" name="文本框 80"/>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6" name="文本框 5"/>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7" name="文本框 6"/>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0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0" name="文本框 6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1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4" name="文本框 7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5" name="文本框 80"/>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9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9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2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294" name="文本框 629"/>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295" name="文本框 630"/>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29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29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29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29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0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1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2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3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4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8" name="文本框 693"/>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5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6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7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8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39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0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1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2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3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4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5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6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0"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2"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4"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6"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8"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7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0"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2" name="文本框 79"/>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3" name="文本框 80"/>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4"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6"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8"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8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0"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2"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4"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6"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8"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49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500"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250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02" name="文本框 5"/>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03" name="文本框 6"/>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6" name="文本框 6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5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0" name="文本框 7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1" name="文本框 80"/>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6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0" name="文本框 5"/>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1" name="文本框 6"/>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4" name="文本框 6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7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8" name="文本框 7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899" name="文本框 80"/>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8" name="文本框 5"/>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19" name="文本框 6"/>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2" name="文本框 6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29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2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3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4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5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6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7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4"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6"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8"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8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0"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2"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09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6" name="文本框 79"/>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7" name="文本框 80"/>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0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6"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7"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8"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19"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20"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21"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22"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23"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24" name="文本框 1"/>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51</xdr:row>
      <xdr:rowOff>0</xdr:rowOff>
    </xdr:from>
    <xdr:to>
      <xdr:col>5</xdr:col>
      <xdr:colOff>188912</xdr:colOff>
      <xdr:row>52</xdr:row>
      <xdr:rowOff>108004</xdr:rowOff>
    </xdr:to>
    <xdr:sp>
      <xdr:nvSpPr>
        <xdr:cNvPr id="3125" name="文本框 2"/>
        <xdr:cNvSpPr>
          <a:spLocks noChangeArrowheads="1"/>
        </xdr:cNvSpPr>
      </xdr:nvSpPr>
      <xdr:spPr>
        <a:xfrm>
          <a:off x="4318000" y="4058602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26" name="文本框 629"/>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27" name="文本框 630"/>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2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2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3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4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5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6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7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8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0" name="文本框 693"/>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19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0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1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2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3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4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5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6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7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8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2"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4"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6"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8"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29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0"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2"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4"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6"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8"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0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0"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2"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4" name="文本框 79"/>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5" name="文本框 80"/>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6"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8"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1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0"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2"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4"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5"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6"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7"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8"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29"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30"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31"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32" name="文本框 1"/>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51</xdr:row>
      <xdr:rowOff>0</xdr:rowOff>
    </xdr:from>
    <xdr:to>
      <xdr:col>6</xdr:col>
      <xdr:colOff>173121</xdr:colOff>
      <xdr:row>52</xdr:row>
      <xdr:rowOff>90487</xdr:rowOff>
    </xdr:to>
    <xdr:sp>
      <xdr:nvSpPr>
        <xdr:cNvPr id="3333" name="文本框 2"/>
        <xdr:cNvSpPr>
          <a:spLocks noChangeArrowheads="1"/>
        </xdr:cNvSpPr>
      </xdr:nvSpPr>
      <xdr:spPr>
        <a:xfrm>
          <a:off x="6566535" y="4058602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34" name="文本框 629"/>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35" name="文本框 630"/>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3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3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3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3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4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5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6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7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8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8" name="文本框 693"/>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39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0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1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2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3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4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5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6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7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8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49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0"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2"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4"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6"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8"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0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0"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2"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4"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6"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8"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1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0"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2" name="文本框 79"/>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3" name="文本框 80"/>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4"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6"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8"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2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0"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2"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3"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4"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5"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6"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7"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8"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39"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40" name="文本框 1"/>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51</xdr:row>
      <xdr:rowOff>0</xdr:rowOff>
    </xdr:from>
    <xdr:to>
      <xdr:col>7</xdr:col>
      <xdr:colOff>177800</xdr:colOff>
      <xdr:row>52</xdr:row>
      <xdr:rowOff>90487</xdr:rowOff>
    </xdr:to>
    <xdr:sp>
      <xdr:nvSpPr>
        <xdr:cNvPr id="3541" name="文本框 2"/>
        <xdr:cNvSpPr>
          <a:spLocks noChangeArrowheads="1"/>
        </xdr:cNvSpPr>
      </xdr:nvSpPr>
      <xdr:spPr>
        <a:xfrm>
          <a:off x="7709535" y="4058602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42" name="文本框 5"/>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43" name="文本框 6"/>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4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4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4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4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4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4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5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6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7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8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59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6" name="文本框 69"/>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0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1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2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3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4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5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6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7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8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69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0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8"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1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0"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2"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6"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8"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2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0" name="文本框 79"/>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1" name="文本框 80"/>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2"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6"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8"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3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0"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2"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6"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8"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4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0" name="文本框 5"/>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1" name="文本框 6"/>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5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6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7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8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79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0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4" name="文本框 69"/>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1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2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3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4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5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6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7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8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89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0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1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6"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8"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2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0"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2"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6"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8" name="文本框 79"/>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39" name="文本框 80"/>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0"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2"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6"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8"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4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0"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2"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6"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8" name="文本框 5"/>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59" name="文本框 6"/>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6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7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8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399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0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1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2" name="文本框 69"/>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2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3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4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5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6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7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8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09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0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1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4"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6"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8"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2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0"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2"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6"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8"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3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0"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2"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6" name="文本框 79"/>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7" name="文本框 80"/>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8"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4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0"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2"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6"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7"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8"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59"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60"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61"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62"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63"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64" name="文本框 1"/>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57</xdr:row>
      <xdr:rowOff>0</xdr:rowOff>
    </xdr:from>
    <xdr:to>
      <xdr:col>5</xdr:col>
      <xdr:colOff>188912</xdr:colOff>
      <xdr:row>58</xdr:row>
      <xdr:rowOff>103189</xdr:rowOff>
    </xdr:to>
    <xdr:sp>
      <xdr:nvSpPr>
        <xdr:cNvPr id="4165" name="文本框 2"/>
        <xdr:cNvSpPr>
          <a:spLocks noChangeArrowheads="1"/>
        </xdr:cNvSpPr>
      </xdr:nvSpPr>
      <xdr:spPr>
        <a:xfrm>
          <a:off x="4318000" y="4449127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66" name="文本框 629"/>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67" name="文本框 630"/>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6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6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7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8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19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0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1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2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0" name="文本框 693"/>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3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4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5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6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7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8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29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0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1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2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2"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4"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6"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8"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3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0"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2"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4"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6"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8"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4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0"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2"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4" name="文本框 79"/>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5" name="文本框 80"/>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6"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8"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5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0"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2"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4"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5"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6"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7"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8"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69"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70"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71"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72" name="文本框 1"/>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57</xdr:row>
      <xdr:rowOff>0</xdr:rowOff>
    </xdr:from>
    <xdr:to>
      <xdr:col>6</xdr:col>
      <xdr:colOff>173121</xdr:colOff>
      <xdr:row>58</xdr:row>
      <xdr:rowOff>90489</xdr:rowOff>
    </xdr:to>
    <xdr:sp>
      <xdr:nvSpPr>
        <xdr:cNvPr id="4373" name="文本框 2"/>
        <xdr:cNvSpPr>
          <a:spLocks noChangeArrowheads="1"/>
        </xdr:cNvSpPr>
      </xdr:nvSpPr>
      <xdr:spPr>
        <a:xfrm>
          <a:off x="6566535" y="4449127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74" name="文本框 5"/>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75" name="文本框 6"/>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7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7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7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7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8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39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0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1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2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8" name="文本框 69"/>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3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4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5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6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7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8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49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0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1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2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3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4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0"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2"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4"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8"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5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0"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2" name="文本框 79"/>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3" name="文本框 80"/>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4"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8"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6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0"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2"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4"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8"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7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0"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2" name="文本框 5"/>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3" name="文本框 6"/>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8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59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0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1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2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3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6" name="文本框 69"/>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4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5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6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7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8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69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0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1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2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3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4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8"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5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0"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2"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4"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8"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6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0" name="文本框 79"/>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1" name="文本框 80"/>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2"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4"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8"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7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0"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2"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4"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8"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8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0" name="文本框 5"/>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1" name="文本框 6"/>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79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0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1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2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3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4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4" name="文本框 69"/>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5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6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7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8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89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0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1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2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3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4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6"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8"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5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0"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2"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4"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8"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6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0"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2"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4"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8" name="文本框 79"/>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79" name="文本框 80"/>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0"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2"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4"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8"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89"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90"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91"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92"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93"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94"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95"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96" name="文本框 1"/>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59</xdr:row>
      <xdr:rowOff>0</xdr:rowOff>
    </xdr:from>
    <xdr:to>
      <xdr:col>5</xdr:col>
      <xdr:colOff>188912</xdr:colOff>
      <xdr:row>59</xdr:row>
      <xdr:rowOff>936653</xdr:rowOff>
    </xdr:to>
    <xdr:sp>
      <xdr:nvSpPr>
        <xdr:cNvPr id="4997" name="文本框 2"/>
        <xdr:cNvSpPr>
          <a:spLocks noChangeArrowheads="1"/>
        </xdr:cNvSpPr>
      </xdr:nvSpPr>
      <xdr:spPr>
        <a:xfrm>
          <a:off x="4318000" y="4605337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4998" name="文本框 629"/>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4999" name="文本框 630"/>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0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1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2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3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4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5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2" name="文本框 693"/>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6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7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8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09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0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1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2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3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4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5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4"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6"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8"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6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0"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2"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4"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6"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8"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7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0"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2"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4"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6" name="文本框 79"/>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7" name="文本框 80"/>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8"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8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0"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2"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4"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6"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7"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8"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199"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200"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201"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202"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203"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204" name="文本框 1"/>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59</xdr:row>
      <xdr:rowOff>0</xdr:rowOff>
    </xdr:from>
    <xdr:to>
      <xdr:col>6</xdr:col>
      <xdr:colOff>173121</xdr:colOff>
      <xdr:row>59</xdr:row>
      <xdr:rowOff>928689</xdr:rowOff>
    </xdr:to>
    <xdr:sp>
      <xdr:nvSpPr>
        <xdr:cNvPr id="5205" name="文本框 2"/>
        <xdr:cNvSpPr>
          <a:spLocks noChangeArrowheads="1"/>
        </xdr:cNvSpPr>
      </xdr:nvSpPr>
      <xdr:spPr>
        <a:xfrm>
          <a:off x="6566535" y="4605337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06" name="文本框 5"/>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07" name="文本框 6"/>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0" name="文本框 6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2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4" name="文本框 7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5" name="文本框 80"/>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3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4" name="文本框 5"/>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5" name="文本框 6"/>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8" name="文本框 6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4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5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2" name="文本框 7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3" name="文本框 80"/>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2" name="文本框 5"/>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3" name="文本框 6"/>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6" name="文本框 6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6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7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0" name="文本框 7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1" name="文本框 80"/>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58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0" name="文本框 629"/>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1" name="文本框 630"/>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3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4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5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6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7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8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4" name="文本框 693"/>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89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0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1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2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3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4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5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6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7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8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599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0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0"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2"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4"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8" name="文本框 79"/>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19" name="文本框 80"/>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0"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2"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4"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2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30"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3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32"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3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34"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3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3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03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38" name="文本框 5"/>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39" name="文本框 6"/>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0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2" name="文本框 6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1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6" name="文本框 7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7" name="文本框 80"/>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6" name="文本框 5"/>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7" name="文本框 6"/>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2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0" name="文本框 6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3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4" name="文本框 7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5" name="文本框 80"/>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4" name="文本框 5"/>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5" name="文本框 6"/>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4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8" name="文本框 6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6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7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8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59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0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1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0"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2"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4"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6"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8"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2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3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2" name="文本框 79"/>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3" name="文本框 80"/>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4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2"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3"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4"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5"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6"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7"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8"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59"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60" name="文本框 1"/>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42</xdr:row>
      <xdr:rowOff>522286</xdr:rowOff>
    </xdr:to>
    <xdr:sp>
      <xdr:nvSpPr>
        <xdr:cNvPr id="6661" name="文本框 2"/>
        <xdr:cNvSpPr>
          <a:spLocks noChangeArrowheads="1"/>
        </xdr:cNvSpPr>
      </xdr:nvSpPr>
      <xdr:spPr>
        <a:xfrm>
          <a:off x="4318000" y="3374072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62" name="文本框 629"/>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63" name="文本框 630"/>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6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6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6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6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6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6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7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8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69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0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1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6" name="文本框 693"/>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2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3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4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5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6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7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8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79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0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1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8"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2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0"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2"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4"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6"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3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0"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2"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4"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4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0" name="文本框 79"/>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1" name="文本框 80"/>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2"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4"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5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0"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1"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2"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3"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4"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5"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6"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7"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8" name="文本框 1"/>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42</xdr:row>
      <xdr:rowOff>509586</xdr:rowOff>
    </xdr:to>
    <xdr:sp>
      <xdr:nvSpPr>
        <xdr:cNvPr id="6869" name="文本框 2"/>
        <xdr:cNvSpPr>
          <a:spLocks noChangeArrowheads="1"/>
        </xdr:cNvSpPr>
      </xdr:nvSpPr>
      <xdr:spPr>
        <a:xfrm>
          <a:off x="6566535" y="3374072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3</xdr:col>
      <xdr:colOff>1004570</xdr:colOff>
      <xdr:row>11</xdr:row>
      <xdr:rowOff>177800</xdr:rowOff>
    </xdr:from>
    <xdr:to>
      <xdr:col>4</xdr:col>
      <xdr:colOff>1638300</xdr:colOff>
      <xdr:row>11</xdr:row>
      <xdr:rowOff>736600</xdr:rowOff>
    </xdr:to>
    <xdr:sp>
      <xdr:nvSpPr>
        <xdr:cNvPr id="6871" name="文本框 2"/>
        <xdr:cNvSpPr>
          <a:spLocks noChangeArrowheads="1"/>
        </xdr:cNvSpPr>
      </xdr:nvSpPr>
      <xdr:spPr>
        <a:xfrm>
          <a:off x="3481070" y="5676900"/>
          <a:ext cx="170053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70" name="文本框 629"/>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72" name="文本框 630"/>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7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7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7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7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7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7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7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8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89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0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1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2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5" name="文本框 693"/>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3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4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5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6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7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8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699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0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1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2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3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7"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49"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1"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5"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7"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59" name="文本框 79"/>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0" name="文本框 80"/>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1"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5"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7"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69"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1"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5"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7"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79" name="文本框 629"/>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0" name="文本框 630"/>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8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09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0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1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2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3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3" name="文本框 693"/>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4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5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6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7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8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19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0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1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2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3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4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5"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7"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59"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1"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5"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7" name="文本框 79"/>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8" name="文本框 80"/>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69"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1"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5"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7"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79"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1"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5"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7" name="文本框 629"/>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8" name="文本框 630"/>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8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29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0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1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2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3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4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1" name="文本框 693"/>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5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6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7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8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39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0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1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2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3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4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3"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5"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7"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59"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1"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5"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7"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69"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1"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5" name="文本框 79"/>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6" name="文本框 80"/>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7"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79"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1"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5"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6"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7"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8"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89"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90"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91"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92"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93" name="文本框 1"/>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47</xdr:row>
      <xdr:rowOff>0</xdr:rowOff>
    </xdr:from>
    <xdr:to>
      <xdr:col>6</xdr:col>
      <xdr:colOff>172720</xdr:colOff>
      <xdr:row>47</xdr:row>
      <xdr:rowOff>518795</xdr:rowOff>
    </xdr:to>
    <xdr:sp>
      <xdr:nvSpPr>
        <xdr:cNvPr id="7494" name="文本框 2"/>
        <xdr:cNvSpPr>
          <a:spLocks noChangeArrowheads="1"/>
        </xdr:cNvSpPr>
      </xdr:nvSpPr>
      <xdr:spPr>
        <a:xfrm>
          <a:off x="6566535" y="3753802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495" name="文本框 629"/>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496" name="文本框 630"/>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49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49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49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0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1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2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3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4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59" name="文本框 693"/>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6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7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8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59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0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1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2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3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4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5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1"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3"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5"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7"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69"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1"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3"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5"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7"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79"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1"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3" name="文本框 79"/>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4" name="文本框 80"/>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5"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7"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89"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1"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3"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4"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5"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6"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7"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8"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699"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700"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701" name="文本框 1"/>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58</xdr:row>
      <xdr:rowOff>0</xdr:rowOff>
    </xdr:from>
    <xdr:to>
      <xdr:col>6</xdr:col>
      <xdr:colOff>172720</xdr:colOff>
      <xdr:row>58</xdr:row>
      <xdr:rowOff>560070</xdr:rowOff>
    </xdr:to>
    <xdr:sp>
      <xdr:nvSpPr>
        <xdr:cNvPr id="7702" name="文本框 2"/>
        <xdr:cNvSpPr>
          <a:spLocks noChangeArrowheads="1"/>
        </xdr:cNvSpPr>
      </xdr:nvSpPr>
      <xdr:spPr>
        <a:xfrm>
          <a:off x="6566535" y="4496117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60"/>
  <sheetViews>
    <sheetView tabSelected="1" zoomScale="85" zoomScaleNormal="85" workbookViewId="0">
      <pane ySplit="5" topLeftCell="A18" activePane="bottomLeft" state="frozen"/>
      <selection/>
      <selection pane="bottomLeft" activeCell="A12" sqref="$A12:$XFD12"/>
    </sheetView>
  </sheetViews>
  <sheetFormatPr defaultColWidth="9.33333333333333" defaultRowHeight="14.25" customHeight="1"/>
  <cols>
    <col min="1" max="1" width="4" style="4" customWidth="1"/>
    <col min="2" max="2" width="9.33333333333333" style="5"/>
    <col min="3" max="3" width="19.1666666666667" style="5" customWidth="1"/>
    <col min="4" max="4" width="14" style="5" customWidth="1"/>
    <col min="5" max="5" width="29.1666666666667" style="5" customWidth="1"/>
    <col min="6" max="6" width="10.5083333333333" style="5" customWidth="1"/>
    <col min="7" max="7" width="15" style="5" customWidth="1"/>
    <col min="8" max="9" width="10.1666666666667" style="5" customWidth="1"/>
    <col min="10" max="10" width="14.6666666666667" style="5" customWidth="1"/>
    <col min="11" max="11" width="17.1666666666667" style="6" customWidth="1"/>
    <col min="12" max="12" width="13.5083333333333" style="5" customWidth="1"/>
    <col min="13" max="13" width="10.1666666666667" style="5" customWidth="1"/>
    <col min="14" max="14" width="13.6666666666667" style="5" customWidth="1"/>
    <col min="15" max="15" width="11.1666666666667" style="5" customWidth="1"/>
    <col min="16" max="16" width="10.5083333333333" style="5" customWidth="1"/>
    <col min="17" max="17" width="12" style="5" customWidth="1"/>
    <col min="18" max="18" width="7" style="5" customWidth="1"/>
    <col min="19" max="19" width="12" style="5" customWidth="1"/>
    <col min="20" max="20" width="9" style="5" customWidth="1"/>
    <col min="21" max="21" width="8.66666666666667" style="5" customWidth="1"/>
    <col min="22" max="26" width="12.6666666666667" style="5" customWidth="1"/>
    <col min="27" max="27" width="12.5083333333333" style="5" customWidth="1"/>
    <col min="28" max="28" width="14" style="7" customWidth="1"/>
    <col min="29" max="29" width="11.3333333333333" style="7" customWidth="1"/>
    <col min="30" max="30" width="13" style="7" customWidth="1"/>
    <col min="31" max="31" width="14.6666666666667" style="7" customWidth="1"/>
    <col min="32" max="32" width="13" style="7" customWidth="1"/>
    <col min="33" max="33" width="18.1666666666667" style="5" customWidth="1"/>
    <col min="34" max="16384" width="9.33333333333333" style="5"/>
  </cols>
  <sheetData>
    <row r="1" ht="17" customHeight="1" spans="1:33">
      <c r="A1" s="8"/>
      <c r="B1" s="9"/>
      <c r="C1" s="10"/>
      <c r="D1" s="10"/>
      <c r="E1" s="10"/>
      <c r="F1" s="10"/>
      <c r="G1" s="10"/>
      <c r="H1" s="10"/>
      <c r="I1" s="10"/>
      <c r="J1" s="10"/>
      <c r="K1" s="27"/>
      <c r="L1" s="10"/>
      <c r="M1" s="10"/>
      <c r="N1" s="10"/>
      <c r="O1" s="10"/>
      <c r="P1" s="10"/>
      <c r="Q1" s="10"/>
      <c r="R1" s="10"/>
      <c r="S1" s="10"/>
      <c r="T1" s="10"/>
      <c r="U1" s="10"/>
      <c r="V1" s="10"/>
      <c r="W1" s="10"/>
      <c r="X1" s="10"/>
      <c r="Y1" s="10"/>
      <c r="Z1" s="10"/>
      <c r="AA1" s="10"/>
      <c r="AB1" s="42"/>
      <c r="AC1" s="42"/>
      <c r="AD1" s="42"/>
      <c r="AE1" s="42"/>
      <c r="AF1" s="42"/>
      <c r="AG1" s="10"/>
    </row>
    <row r="2" ht="47" customHeight="1" spans="1:33">
      <c r="A2" s="11" t="s">
        <v>0</v>
      </c>
      <c r="B2" s="12"/>
      <c r="C2" s="12"/>
      <c r="D2" s="12"/>
      <c r="E2" s="12"/>
      <c r="F2" s="12"/>
      <c r="G2" s="12"/>
      <c r="H2" s="12"/>
      <c r="I2" s="12"/>
      <c r="J2" s="12"/>
      <c r="K2" s="12"/>
      <c r="L2" s="12"/>
      <c r="M2" s="12"/>
      <c r="N2" s="12"/>
      <c r="O2" s="12"/>
      <c r="P2" s="12"/>
      <c r="Q2" s="12"/>
      <c r="R2" s="12"/>
      <c r="S2" s="12"/>
      <c r="T2" s="12"/>
      <c r="U2" s="12"/>
      <c r="V2" s="12"/>
      <c r="W2" s="12"/>
      <c r="X2" s="12"/>
      <c r="Y2" s="12"/>
      <c r="Z2" s="12"/>
      <c r="AA2" s="12"/>
      <c r="AB2" s="11"/>
      <c r="AC2" s="11"/>
      <c r="AD2" s="11"/>
      <c r="AE2" s="11"/>
      <c r="AF2" s="11"/>
      <c r="AG2" s="12"/>
    </row>
    <row r="3" ht="33" customHeight="1" spans="1:33">
      <c r="A3" s="13"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3"/>
      <c r="AC3" s="13"/>
      <c r="AD3" s="13"/>
      <c r="AE3" s="13"/>
      <c r="AF3" s="13"/>
      <c r="AG3" s="14"/>
    </row>
    <row r="4" ht="24" customHeight="1" spans="1:33">
      <c r="A4" s="15" t="s">
        <v>2</v>
      </c>
      <c r="B4" s="16" t="s">
        <v>3</v>
      </c>
      <c r="C4" s="16" t="s">
        <v>4</v>
      </c>
      <c r="D4" s="16" t="s">
        <v>5</v>
      </c>
      <c r="E4" s="16" t="s">
        <v>6</v>
      </c>
      <c r="F4" s="17" t="s">
        <v>7</v>
      </c>
      <c r="G4" s="16" t="s">
        <v>8</v>
      </c>
      <c r="H4" s="16" t="s">
        <v>9</v>
      </c>
      <c r="I4" s="28" t="s">
        <v>10</v>
      </c>
      <c r="J4" s="28"/>
      <c r="K4" s="16" t="s">
        <v>11</v>
      </c>
      <c r="L4" s="16"/>
      <c r="M4" s="16" t="s">
        <v>12</v>
      </c>
      <c r="N4" s="16"/>
      <c r="O4" s="16"/>
      <c r="P4" s="16"/>
      <c r="Q4" s="16"/>
      <c r="R4" s="16"/>
      <c r="S4" s="16"/>
      <c r="T4" s="17" t="s">
        <v>13</v>
      </c>
      <c r="U4" s="17" t="s">
        <v>14</v>
      </c>
      <c r="V4" s="17" t="s">
        <v>15</v>
      </c>
      <c r="W4" s="17" t="s">
        <v>16</v>
      </c>
      <c r="X4" s="17" t="s">
        <v>17</v>
      </c>
      <c r="Y4" s="17" t="s">
        <v>18</v>
      </c>
      <c r="Z4" s="17" t="s">
        <v>19</v>
      </c>
      <c r="AA4" s="16" t="s">
        <v>20</v>
      </c>
      <c r="AB4" s="15" t="s">
        <v>21</v>
      </c>
      <c r="AC4" s="15" t="s">
        <v>22</v>
      </c>
      <c r="AD4" s="15" t="s">
        <v>23</v>
      </c>
      <c r="AE4" s="15"/>
      <c r="AF4" s="15"/>
      <c r="AG4" s="16" t="s">
        <v>24</v>
      </c>
    </row>
    <row r="5" ht="24" spans="1:33">
      <c r="A5" s="15"/>
      <c r="B5" s="16"/>
      <c r="C5" s="16"/>
      <c r="D5" s="16"/>
      <c r="E5" s="16"/>
      <c r="F5" s="18"/>
      <c r="G5" s="16"/>
      <c r="H5" s="16"/>
      <c r="I5" s="28" t="s">
        <v>25</v>
      </c>
      <c r="J5" s="28" t="s">
        <v>26</v>
      </c>
      <c r="K5" s="16" t="s">
        <v>27</v>
      </c>
      <c r="L5" s="16" t="s">
        <v>28</v>
      </c>
      <c r="M5" s="16" t="s">
        <v>29</v>
      </c>
      <c r="N5" s="16" t="s">
        <v>30</v>
      </c>
      <c r="O5" s="16" t="s">
        <v>31</v>
      </c>
      <c r="P5" s="16" t="s">
        <v>32</v>
      </c>
      <c r="Q5" s="16" t="s">
        <v>33</v>
      </c>
      <c r="R5" s="16" t="s">
        <v>34</v>
      </c>
      <c r="S5" s="38" t="s">
        <v>35</v>
      </c>
      <c r="T5" s="18"/>
      <c r="U5" s="18"/>
      <c r="V5" s="18"/>
      <c r="W5" s="18"/>
      <c r="X5" s="18"/>
      <c r="Y5" s="18"/>
      <c r="Z5" s="18"/>
      <c r="AA5" s="16"/>
      <c r="AB5" s="15"/>
      <c r="AC5" s="15"/>
      <c r="AD5" s="15" t="s">
        <v>36</v>
      </c>
      <c r="AE5" s="15" t="s">
        <v>37</v>
      </c>
      <c r="AF5" s="15" t="s">
        <v>38</v>
      </c>
      <c r="AG5" s="16"/>
    </row>
    <row r="6" ht="13.5" spans="1:33">
      <c r="A6" s="19"/>
      <c r="B6" s="16"/>
      <c r="C6" s="16">
        <v>1</v>
      </c>
      <c r="D6" s="16">
        <v>2</v>
      </c>
      <c r="E6" s="16">
        <v>3</v>
      </c>
      <c r="F6" s="16"/>
      <c r="G6" s="16">
        <v>4</v>
      </c>
      <c r="H6" s="16">
        <v>5</v>
      </c>
      <c r="I6" s="16"/>
      <c r="J6" s="16">
        <v>6</v>
      </c>
      <c r="K6" s="16">
        <v>7</v>
      </c>
      <c r="L6" s="16">
        <v>8</v>
      </c>
      <c r="M6" s="16">
        <v>9</v>
      </c>
      <c r="N6" s="16">
        <v>10</v>
      </c>
      <c r="O6" s="16">
        <v>11</v>
      </c>
      <c r="P6" s="16">
        <v>12</v>
      </c>
      <c r="Q6" s="16">
        <v>13</v>
      </c>
      <c r="R6" s="16">
        <v>14</v>
      </c>
      <c r="S6" s="16">
        <v>15</v>
      </c>
      <c r="T6" s="16"/>
      <c r="U6" s="16"/>
      <c r="V6" s="16"/>
      <c r="W6" s="16"/>
      <c r="X6" s="16"/>
      <c r="Y6" s="16"/>
      <c r="Z6" s="16"/>
      <c r="AA6" s="16">
        <v>16</v>
      </c>
      <c r="AB6" s="15">
        <v>17</v>
      </c>
      <c r="AC6" s="15">
        <v>18</v>
      </c>
      <c r="AD6" s="15">
        <v>19</v>
      </c>
      <c r="AE6" s="15">
        <v>20</v>
      </c>
      <c r="AF6" s="15">
        <v>21</v>
      </c>
      <c r="AG6" s="16">
        <v>22</v>
      </c>
    </row>
    <row r="7" ht="13.5" spans="1:33">
      <c r="A7" s="19"/>
      <c r="B7" s="16"/>
      <c r="C7" s="16"/>
      <c r="D7" s="16"/>
      <c r="E7" s="16"/>
      <c r="F7" s="16"/>
      <c r="G7" s="16"/>
      <c r="H7" s="16"/>
      <c r="I7" s="16"/>
      <c r="J7" s="16"/>
      <c r="K7" s="16"/>
      <c r="L7" s="16"/>
      <c r="M7" s="16"/>
      <c r="N7" s="16"/>
      <c r="O7" s="16"/>
      <c r="P7" s="16"/>
      <c r="Q7" s="16"/>
      <c r="R7" s="16"/>
      <c r="S7" s="16"/>
      <c r="T7" s="16"/>
      <c r="U7" s="16"/>
      <c r="V7" s="16"/>
      <c r="W7" s="16"/>
      <c r="X7" s="16"/>
      <c r="Y7" s="16"/>
      <c r="Z7" s="16"/>
      <c r="AA7" s="16"/>
      <c r="AB7" s="15"/>
      <c r="AC7" s="15"/>
      <c r="AD7" s="15"/>
      <c r="AE7" s="15"/>
      <c r="AF7" s="15"/>
      <c r="AG7" s="16"/>
    </row>
    <row r="8" s="1" customFormat="1" ht="36" customHeight="1" spans="1:33">
      <c r="A8" s="19"/>
      <c r="B8" s="16" t="s">
        <v>39</v>
      </c>
      <c r="C8" s="16"/>
      <c r="D8" s="16"/>
      <c r="E8" s="16"/>
      <c r="F8" s="16"/>
      <c r="G8" s="16"/>
      <c r="H8" s="16"/>
      <c r="I8" s="16"/>
      <c r="J8" s="16"/>
      <c r="K8" s="16"/>
      <c r="L8" s="29">
        <v>19324.54</v>
      </c>
      <c r="M8" s="30">
        <f t="shared" ref="M8:N8" si="0">M9+M31+M43+M52+M58</f>
        <v>33924.54</v>
      </c>
      <c r="N8" s="30">
        <f t="shared" si="0"/>
        <v>7981.2</v>
      </c>
      <c r="O8" s="30">
        <f t="shared" ref="O8:S8" si="1">O9+O31+O43+O52+O58</f>
        <v>3015.47</v>
      </c>
      <c r="P8" s="30">
        <f t="shared" si="1"/>
        <v>2557.87</v>
      </c>
      <c r="Q8" s="30">
        <f t="shared" si="1"/>
        <v>5770</v>
      </c>
      <c r="R8" s="30">
        <f t="shared" si="1"/>
        <v>0</v>
      </c>
      <c r="S8" s="30">
        <f t="shared" si="1"/>
        <v>14600</v>
      </c>
      <c r="T8" s="16"/>
      <c r="U8" s="16"/>
      <c r="V8" s="16"/>
      <c r="W8" s="16"/>
      <c r="X8" s="16"/>
      <c r="Y8" s="16"/>
      <c r="Z8" s="16"/>
      <c r="AA8" s="16"/>
      <c r="AB8" s="15"/>
      <c r="AC8" s="15"/>
      <c r="AD8" s="15"/>
      <c r="AE8" s="15"/>
      <c r="AF8" s="15"/>
      <c r="AG8" s="16"/>
    </row>
    <row r="9" s="1" customFormat="1" ht="45" customHeight="1" spans="1:33">
      <c r="A9" s="20"/>
      <c r="B9" s="16" t="s">
        <v>40</v>
      </c>
      <c r="C9" s="16"/>
      <c r="D9" s="16"/>
      <c r="E9" s="16"/>
      <c r="F9" s="16"/>
      <c r="G9" s="16"/>
      <c r="H9" s="16"/>
      <c r="I9" s="16"/>
      <c r="J9" s="16"/>
      <c r="K9" s="16"/>
      <c r="L9" s="29">
        <v>14633</v>
      </c>
      <c r="M9" s="31">
        <f t="shared" ref="M9:S9" si="2">M10+M11+M12+M13+M14+M15+M16+M17+M18+M19+M20+M21+M22+M23+M24+M25+M26+M27+M28+M29+M30</f>
        <v>29233</v>
      </c>
      <c r="N9" s="31">
        <f t="shared" si="2"/>
        <v>6555</v>
      </c>
      <c r="O9" s="31">
        <f t="shared" si="2"/>
        <v>2300.8</v>
      </c>
      <c r="P9" s="31">
        <f t="shared" si="2"/>
        <v>1711.17</v>
      </c>
      <c r="Q9" s="31">
        <f t="shared" si="2"/>
        <v>4066.03</v>
      </c>
      <c r="R9" s="31">
        <f t="shared" si="2"/>
        <v>0</v>
      </c>
      <c r="S9" s="31">
        <f t="shared" si="2"/>
        <v>14600</v>
      </c>
      <c r="T9" s="31"/>
      <c r="U9" s="31"/>
      <c r="V9" s="31"/>
      <c r="W9" s="31"/>
      <c r="X9" s="31"/>
      <c r="Y9" s="31"/>
      <c r="Z9" s="31"/>
      <c r="AA9" s="31"/>
      <c r="AB9" s="20"/>
      <c r="AC9" s="20"/>
      <c r="AD9" s="20"/>
      <c r="AE9" s="20"/>
      <c r="AF9" s="20"/>
      <c r="AG9" s="46"/>
    </row>
    <row r="10" s="1" customFormat="1" ht="90" customHeight="1" spans="1:33">
      <c r="A10" s="16">
        <v>1</v>
      </c>
      <c r="B10" s="16" t="s">
        <v>41</v>
      </c>
      <c r="C10" s="16" t="s">
        <v>42</v>
      </c>
      <c r="D10" s="16" t="s">
        <v>43</v>
      </c>
      <c r="E10" s="16" t="s">
        <v>44</v>
      </c>
      <c r="F10" s="16" t="s">
        <v>45</v>
      </c>
      <c r="G10" s="16" t="s">
        <v>46</v>
      </c>
      <c r="H10" s="16" t="s">
        <v>47</v>
      </c>
      <c r="I10" s="16" t="s">
        <v>48</v>
      </c>
      <c r="J10" s="32">
        <v>44173</v>
      </c>
      <c r="K10" s="33" t="s">
        <v>49</v>
      </c>
      <c r="L10" s="29">
        <v>1500</v>
      </c>
      <c r="M10" s="31">
        <f t="shared" ref="M10:M30" si="3">N10+O10+P10+Q10+R10+S10</f>
        <v>3500</v>
      </c>
      <c r="N10" s="21">
        <v>1113.39</v>
      </c>
      <c r="O10" s="21">
        <v>188.2</v>
      </c>
      <c r="P10" s="21">
        <v>198.41</v>
      </c>
      <c r="Q10" s="21"/>
      <c r="R10" s="21"/>
      <c r="S10" s="21">
        <v>2000</v>
      </c>
      <c r="T10" s="21">
        <v>0</v>
      </c>
      <c r="U10" s="21">
        <v>0</v>
      </c>
      <c r="V10" s="21">
        <v>0</v>
      </c>
      <c r="W10" s="39" t="s">
        <v>50</v>
      </c>
      <c r="X10" s="39" t="s">
        <v>50</v>
      </c>
      <c r="Y10" s="39" t="s">
        <v>50</v>
      </c>
      <c r="Z10" s="39" t="s">
        <v>51</v>
      </c>
      <c r="AA10" s="21">
        <v>800</v>
      </c>
      <c r="AB10" s="21">
        <v>150</v>
      </c>
      <c r="AC10" s="21">
        <v>150</v>
      </c>
      <c r="AD10" s="21">
        <v>150</v>
      </c>
      <c r="AE10" s="21">
        <v>150</v>
      </c>
      <c r="AF10" s="19" t="s">
        <v>52</v>
      </c>
      <c r="AG10" s="47" t="s">
        <v>53</v>
      </c>
    </row>
    <row r="11" s="1" customFormat="1" ht="90" customHeight="1" spans="1:33">
      <c r="A11" s="16">
        <v>2</v>
      </c>
      <c r="B11" s="16" t="s">
        <v>41</v>
      </c>
      <c r="C11" s="16" t="s">
        <v>54</v>
      </c>
      <c r="D11" s="16" t="s">
        <v>55</v>
      </c>
      <c r="E11" s="16" t="s">
        <v>56</v>
      </c>
      <c r="F11" s="16" t="s">
        <v>45</v>
      </c>
      <c r="G11" s="16" t="s">
        <v>46</v>
      </c>
      <c r="H11" s="16" t="s">
        <v>47</v>
      </c>
      <c r="I11" s="16" t="s">
        <v>48</v>
      </c>
      <c r="J11" s="32">
        <v>44173</v>
      </c>
      <c r="K11" s="33" t="s">
        <v>57</v>
      </c>
      <c r="L11" s="29">
        <v>2813</v>
      </c>
      <c r="M11" s="31">
        <f t="shared" si="3"/>
        <v>4713</v>
      </c>
      <c r="N11" s="21">
        <v>1702.37</v>
      </c>
      <c r="O11" s="21">
        <v>991.2</v>
      </c>
      <c r="P11" s="21"/>
      <c r="Q11" s="21">
        <v>119.43</v>
      </c>
      <c r="R11" s="21"/>
      <c r="S11" s="21">
        <v>1900</v>
      </c>
      <c r="T11" s="21">
        <v>0</v>
      </c>
      <c r="U11" s="21">
        <v>0</v>
      </c>
      <c r="V11" s="21">
        <v>0</v>
      </c>
      <c r="W11" s="39" t="s">
        <v>50</v>
      </c>
      <c r="X11" s="39" t="s">
        <v>50</v>
      </c>
      <c r="Y11" s="39" t="s">
        <v>50</v>
      </c>
      <c r="Z11" s="39" t="s">
        <v>51</v>
      </c>
      <c r="AA11" s="21">
        <v>400</v>
      </c>
      <c r="AB11" s="21">
        <v>281</v>
      </c>
      <c r="AC11" s="21">
        <v>281</v>
      </c>
      <c r="AD11" s="21">
        <v>281</v>
      </c>
      <c r="AE11" s="21">
        <v>281</v>
      </c>
      <c r="AF11" s="21">
        <v>281</v>
      </c>
      <c r="AG11" s="47" t="s">
        <v>58</v>
      </c>
    </row>
    <row r="12" s="1" customFormat="1" ht="90" customHeight="1" spans="1:33">
      <c r="A12" s="16">
        <v>3</v>
      </c>
      <c r="B12" s="16" t="s">
        <v>41</v>
      </c>
      <c r="C12" s="16" t="s">
        <v>59</v>
      </c>
      <c r="D12" s="16" t="s">
        <v>43</v>
      </c>
      <c r="E12" s="16" t="s">
        <v>60</v>
      </c>
      <c r="F12" s="16" t="s">
        <v>45</v>
      </c>
      <c r="G12" s="16" t="s">
        <v>46</v>
      </c>
      <c r="H12" s="16" t="s">
        <v>47</v>
      </c>
      <c r="I12" s="16" t="s">
        <v>48</v>
      </c>
      <c r="J12" s="32">
        <v>44173</v>
      </c>
      <c r="K12" s="33" t="s">
        <v>61</v>
      </c>
      <c r="L12" s="29">
        <v>2200</v>
      </c>
      <c r="M12" s="31">
        <f t="shared" si="3"/>
        <v>5200</v>
      </c>
      <c r="N12" s="21"/>
      <c r="O12" s="21"/>
      <c r="P12" s="21"/>
      <c r="Q12" s="21">
        <v>2200</v>
      </c>
      <c r="R12" s="21"/>
      <c r="S12" s="21">
        <v>3000</v>
      </c>
      <c r="T12" s="21">
        <v>0</v>
      </c>
      <c r="U12" s="21">
        <v>0</v>
      </c>
      <c r="V12" s="21">
        <v>0</v>
      </c>
      <c r="W12" s="39" t="s">
        <v>50</v>
      </c>
      <c r="X12" s="39" t="s">
        <v>50</v>
      </c>
      <c r="Y12" s="39" t="s">
        <v>50</v>
      </c>
      <c r="Z12" s="39" t="s">
        <v>51</v>
      </c>
      <c r="AA12" s="21">
        <v>600</v>
      </c>
      <c r="AB12" s="21">
        <v>220</v>
      </c>
      <c r="AC12" s="21">
        <v>220</v>
      </c>
      <c r="AD12" s="21">
        <v>220</v>
      </c>
      <c r="AE12" s="21">
        <v>220</v>
      </c>
      <c r="AF12" s="19" t="s">
        <v>62</v>
      </c>
      <c r="AG12" s="47" t="s">
        <v>63</v>
      </c>
    </row>
    <row r="13" s="1" customFormat="1" ht="63" customHeight="1" spans="1:33">
      <c r="A13" s="16">
        <v>4</v>
      </c>
      <c r="B13" s="16" t="s">
        <v>41</v>
      </c>
      <c r="C13" s="16" t="s">
        <v>64</v>
      </c>
      <c r="D13" s="16" t="s">
        <v>65</v>
      </c>
      <c r="E13" s="16" t="s">
        <v>66</v>
      </c>
      <c r="F13" s="16" t="s">
        <v>45</v>
      </c>
      <c r="G13" s="16" t="s">
        <v>67</v>
      </c>
      <c r="H13" s="16" t="s">
        <v>68</v>
      </c>
      <c r="I13" s="16" t="s">
        <v>48</v>
      </c>
      <c r="J13" s="32">
        <v>44166</v>
      </c>
      <c r="K13" s="21" t="s">
        <v>69</v>
      </c>
      <c r="L13" s="29">
        <v>200</v>
      </c>
      <c r="M13" s="31">
        <f t="shared" si="3"/>
        <v>200</v>
      </c>
      <c r="N13" s="21">
        <v>64.05</v>
      </c>
      <c r="O13" s="21"/>
      <c r="P13" s="21">
        <v>115.95</v>
      </c>
      <c r="Q13" s="21">
        <v>20</v>
      </c>
      <c r="R13" s="21"/>
      <c r="S13" s="21"/>
      <c r="T13" s="21">
        <v>0</v>
      </c>
      <c r="U13" s="21">
        <v>0</v>
      </c>
      <c r="V13" s="21">
        <v>0</v>
      </c>
      <c r="W13" s="31" t="s">
        <v>50</v>
      </c>
      <c r="X13" s="31" t="s">
        <v>50</v>
      </c>
      <c r="Y13" s="31" t="s">
        <v>50</v>
      </c>
      <c r="Z13" s="31" t="s">
        <v>51</v>
      </c>
      <c r="AA13" s="31">
        <v>20</v>
      </c>
      <c r="AB13" s="20" t="s">
        <v>70</v>
      </c>
      <c r="AC13" s="20" t="s">
        <v>70</v>
      </c>
      <c r="AD13" s="20" t="s">
        <v>70</v>
      </c>
      <c r="AE13" s="20" t="s">
        <v>70</v>
      </c>
      <c r="AF13" s="20" t="s">
        <v>70</v>
      </c>
      <c r="AG13" s="46"/>
    </row>
    <row r="14" s="1" customFormat="1" ht="72" customHeight="1" spans="1:33">
      <c r="A14" s="16">
        <v>5</v>
      </c>
      <c r="B14" s="16" t="s">
        <v>41</v>
      </c>
      <c r="C14" s="16" t="s">
        <v>71</v>
      </c>
      <c r="D14" s="16" t="s">
        <v>72</v>
      </c>
      <c r="E14" s="16" t="s">
        <v>73</v>
      </c>
      <c r="F14" s="16" t="s">
        <v>45</v>
      </c>
      <c r="G14" s="16" t="s">
        <v>67</v>
      </c>
      <c r="H14" s="16" t="s">
        <v>68</v>
      </c>
      <c r="I14" s="16" t="s">
        <v>48</v>
      </c>
      <c r="J14" s="32">
        <v>44177</v>
      </c>
      <c r="K14" s="21" t="s">
        <v>74</v>
      </c>
      <c r="L14" s="29">
        <v>115</v>
      </c>
      <c r="M14" s="31">
        <f t="shared" si="3"/>
        <v>115</v>
      </c>
      <c r="N14" s="21"/>
      <c r="O14" s="21"/>
      <c r="P14" s="21"/>
      <c r="Q14" s="21">
        <v>115</v>
      </c>
      <c r="R14" s="21"/>
      <c r="S14" s="21"/>
      <c r="T14" s="21">
        <v>0</v>
      </c>
      <c r="U14" s="21">
        <v>0</v>
      </c>
      <c r="V14" s="21">
        <v>0</v>
      </c>
      <c r="W14" s="31" t="s">
        <v>50</v>
      </c>
      <c r="X14" s="31" t="s">
        <v>50</v>
      </c>
      <c r="Y14" s="31" t="s">
        <v>50</v>
      </c>
      <c r="Z14" s="31" t="s">
        <v>51</v>
      </c>
      <c r="AA14" s="21">
        <v>20</v>
      </c>
      <c r="AB14" s="21">
        <v>11</v>
      </c>
      <c r="AC14" s="21">
        <v>11</v>
      </c>
      <c r="AD14" s="21">
        <v>11</v>
      </c>
      <c r="AE14" s="21">
        <v>11</v>
      </c>
      <c r="AF14" s="20" t="s">
        <v>75</v>
      </c>
      <c r="AG14" s="46"/>
    </row>
    <row r="15" s="1" customFormat="1" ht="122" customHeight="1" spans="1:33">
      <c r="A15" s="16">
        <v>6</v>
      </c>
      <c r="B15" s="16" t="s">
        <v>41</v>
      </c>
      <c r="C15" s="16" t="s">
        <v>76</v>
      </c>
      <c r="D15" s="16" t="s">
        <v>77</v>
      </c>
      <c r="E15" s="16" t="s">
        <v>78</v>
      </c>
      <c r="F15" s="16" t="s">
        <v>45</v>
      </c>
      <c r="G15" s="16" t="s">
        <v>46</v>
      </c>
      <c r="H15" s="16" t="s">
        <v>47</v>
      </c>
      <c r="I15" s="16" t="s">
        <v>79</v>
      </c>
      <c r="J15" s="32">
        <v>44169</v>
      </c>
      <c r="K15" s="21" t="s">
        <v>80</v>
      </c>
      <c r="L15" s="29">
        <v>300</v>
      </c>
      <c r="M15" s="31">
        <f t="shared" si="3"/>
        <v>300</v>
      </c>
      <c r="N15" s="21"/>
      <c r="O15" s="21"/>
      <c r="P15" s="21">
        <v>300</v>
      </c>
      <c r="Q15" s="21"/>
      <c r="R15" s="21"/>
      <c r="S15" s="21"/>
      <c r="T15" s="21">
        <v>0</v>
      </c>
      <c r="U15" s="21">
        <v>0</v>
      </c>
      <c r="V15" s="21">
        <v>0</v>
      </c>
      <c r="W15" s="31" t="s">
        <v>50</v>
      </c>
      <c r="X15" s="31" t="s">
        <v>50</v>
      </c>
      <c r="Y15" s="31" t="s">
        <v>50</v>
      </c>
      <c r="Z15" s="31" t="s">
        <v>51</v>
      </c>
      <c r="AA15" s="21">
        <v>20</v>
      </c>
      <c r="AB15" s="21">
        <v>30</v>
      </c>
      <c r="AC15" s="21">
        <v>30</v>
      </c>
      <c r="AD15" s="21">
        <v>30</v>
      </c>
      <c r="AE15" s="21">
        <v>30</v>
      </c>
      <c r="AF15" s="21">
        <v>30</v>
      </c>
      <c r="AG15" s="46"/>
    </row>
    <row r="16" s="1" customFormat="1" ht="72" customHeight="1" spans="1:33">
      <c r="A16" s="16">
        <v>7</v>
      </c>
      <c r="B16" s="16" t="s">
        <v>41</v>
      </c>
      <c r="C16" s="16" t="s">
        <v>81</v>
      </c>
      <c r="D16" s="16" t="s">
        <v>82</v>
      </c>
      <c r="E16" s="16" t="s">
        <v>83</v>
      </c>
      <c r="F16" s="16" t="s">
        <v>45</v>
      </c>
      <c r="G16" s="16" t="s">
        <v>46</v>
      </c>
      <c r="H16" s="16" t="s">
        <v>47</v>
      </c>
      <c r="I16" s="16" t="s">
        <v>48</v>
      </c>
      <c r="J16" s="32">
        <v>44170</v>
      </c>
      <c r="K16" s="21" t="s">
        <v>84</v>
      </c>
      <c r="L16" s="29">
        <v>295</v>
      </c>
      <c r="M16" s="31">
        <f t="shared" si="3"/>
        <v>295</v>
      </c>
      <c r="N16" s="21"/>
      <c r="O16" s="21"/>
      <c r="P16" s="21">
        <v>295</v>
      </c>
      <c r="Q16" s="21"/>
      <c r="R16" s="21"/>
      <c r="S16" s="21"/>
      <c r="T16" s="21">
        <v>0</v>
      </c>
      <c r="U16" s="21">
        <v>0</v>
      </c>
      <c r="V16" s="21">
        <v>0</v>
      </c>
      <c r="W16" s="31" t="s">
        <v>50</v>
      </c>
      <c r="X16" s="31" t="s">
        <v>50</v>
      </c>
      <c r="Y16" s="31" t="s">
        <v>50</v>
      </c>
      <c r="Z16" s="31" t="s">
        <v>51</v>
      </c>
      <c r="AA16" s="21">
        <v>20</v>
      </c>
      <c r="AB16" s="21">
        <v>29</v>
      </c>
      <c r="AC16" s="21">
        <v>29</v>
      </c>
      <c r="AD16" s="21">
        <v>29</v>
      </c>
      <c r="AE16" s="21">
        <v>29</v>
      </c>
      <c r="AF16" s="21">
        <v>29</v>
      </c>
      <c r="AG16" s="46"/>
    </row>
    <row r="17" s="1" customFormat="1" ht="92" customHeight="1" spans="1:33">
      <c r="A17" s="16">
        <v>8</v>
      </c>
      <c r="B17" s="16" t="s">
        <v>41</v>
      </c>
      <c r="C17" s="16" t="s">
        <v>85</v>
      </c>
      <c r="D17" s="16" t="s">
        <v>86</v>
      </c>
      <c r="E17" s="16" t="s">
        <v>87</v>
      </c>
      <c r="F17" s="16" t="s">
        <v>45</v>
      </c>
      <c r="G17" s="16" t="s">
        <v>88</v>
      </c>
      <c r="H17" s="16" t="s">
        <v>89</v>
      </c>
      <c r="I17" s="16" t="s">
        <v>79</v>
      </c>
      <c r="J17" s="32">
        <v>44171</v>
      </c>
      <c r="K17" s="21" t="s">
        <v>90</v>
      </c>
      <c r="L17" s="29">
        <v>800</v>
      </c>
      <c r="M17" s="31">
        <f t="shared" si="3"/>
        <v>800</v>
      </c>
      <c r="N17" s="21"/>
      <c r="O17" s="21">
        <v>400</v>
      </c>
      <c r="P17" s="21"/>
      <c r="Q17" s="21">
        <v>400</v>
      </c>
      <c r="R17" s="21"/>
      <c r="S17" s="21"/>
      <c r="T17" s="21">
        <v>0</v>
      </c>
      <c r="U17" s="21">
        <v>0</v>
      </c>
      <c r="V17" s="21">
        <v>0</v>
      </c>
      <c r="W17" s="31" t="s">
        <v>50</v>
      </c>
      <c r="X17" s="31" t="s">
        <v>50</v>
      </c>
      <c r="Y17" s="31" t="s">
        <v>50</v>
      </c>
      <c r="Z17" s="31" t="s">
        <v>51</v>
      </c>
      <c r="AA17" s="21">
        <v>50</v>
      </c>
      <c r="AB17" s="43">
        <v>80</v>
      </c>
      <c r="AC17" s="43">
        <v>80</v>
      </c>
      <c r="AD17" s="43">
        <v>80</v>
      </c>
      <c r="AE17" s="43">
        <v>80</v>
      </c>
      <c r="AF17" s="43">
        <v>80</v>
      </c>
      <c r="AG17" s="16" t="s">
        <v>91</v>
      </c>
    </row>
    <row r="18" s="1" customFormat="1" ht="72" customHeight="1" spans="1:33">
      <c r="A18" s="16">
        <v>9</v>
      </c>
      <c r="B18" s="16" t="s">
        <v>41</v>
      </c>
      <c r="C18" s="16" t="s">
        <v>92</v>
      </c>
      <c r="D18" s="16" t="s">
        <v>93</v>
      </c>
      <c r="E18" s="16" t="s">
        <v>94</v>
      </c>
      <c r="F18" s="16" t="s">
        <v>45</v>
      </c>
      <c r="G18" s="16" t="s">
        <v>46</v>
      </c>
      <c r="H18" s="16" t="s">
        <v>47</v>
      </c>
      <c r="I18" s="16" t="s">
        <v>79</v>
      </c>
      <c r="J18" s="32">
        <v>44172</v>
      </c>
      <c r="K18" s="21" t="s">
        <v>95</v>
      </c>
      <c r="L18" s="29">
        <v>20</v>
      </c>
      <c r="M18" s="31">
        <f t="shared" si="3"/>
        <v>20</v>
      </c>
      <c r="N18" s="21"/>
      <c r="O18" s="21"/>
      <c r="P18" s="21">
        <v>20</v>
      </c>
      <c r="Q18" s="21">
        <v>0</v>
      </c>
      <c r="R18" s="21"/>
      <c r="S18" s="21"/>
      <c r="T18" s="21">
        <v>0</v>
      </c>
      <c r="U18" s="21">
        <v>0</v>
      </c>
      <c r="V18" s="21">
        <v>0</v>
      </c>
      <c r="W18" s="31" t="s">
        <v>50</v>
      </c>
      <c r="X18" s="31" t="s">
        <v>50</v>
      </c>
      <c r="Y18" s="31" t="s">
        <v>50</v>
      </c>
      <c r="Z18" s="31" t="s">
        <v>51</v>
      </c>
      <c r="AA18" s="21">
        <v>3</v>
      </c>
      <c r="AB18" s="21">
        <v>2</v>
      </c>
      <c r="AC18" s="21">
        <v>2</v>
      </c>
      <c r="AD18" s="21">
        <v>2</v>
      </c>
      <c r="AE18" s="21">
        <v>2</v>
      </c>
      <c r="AF18" s="21">
        <v>2</v>
      </c>
      <c r="AG18" s="46"/>
    </row>
    <row r="19" s="1" customFormat="1" ht="72" customHeight="1" spans="1:33">
      <c r="A19" s="16">
        <v>10</v>
      </c>
      <c r="B19" s="16" t="s">
        <v>41</v>
      </c>
      <c r="C19" s="16" t="s">
        <v>96</v>
      </c>
      <c r="D19" s="16" t="s">
        <v>97</v>
      </c>
      <c r="E19" s="16" t="s">
        <v>98</v>
      </c>
      <c r="F19" s="16" t="s">
        <v>45</v>
      </c>
      <c r="G19" s="16" t="s">
        <v>46</v>
      </c>
      <c r="H19" s="16" t="s">
        <v>47</v>
      </c>
      <c r="I19" s="16" t="s">
        <v>48</v>
      </c>
      <c r="J19" s="32">
        <v>44173</v>
      </c>
      <c r="K19" s="33" t="s">
        <v>99</v>
      </c>
      <c r="L19" s="29">
        <v>1200</v>
      </c>
      <c r="M19" s="31">
        <f t="shared" si="3"/>
        <v>5400</v>
      </c>
      <c r="N19" s="21">
        <v>1200</v>
      </c>
      <c r="O19" s="21"/>
      <c r="P19" s="21"/>
      <c r="Q19" s="21"/>
      <c r="R19" s="21"/>
      <c r="S19" s="21">
        <v>4200</v>
      </c>
      <c r="T19" s="21">
        <v>0</v>
      </c>
      <c r="U19" s="21">
        <v>0</v>
      </c>
      <c r="V19" s="21">
        <v>0</v>
      </c>
      <c r="W19" s="31" t="s">
        <v>50</v>
      </c>
      <c r="X19" s="31" t="s">
        <v>50</v>
      </c>
      <c r="Y19" s="31" t="s">
        <v>50</v>
      </c>
      <c r="Z19" s="31" t="s">
        <v>51</v>
      </c>
      <c r="AA19" s="21">
        <v>300</v>
      </c>
      <c r="AB19" s="21">
        <v>120</v>
      </c>
      <c r="AC19" s="21">
        <v>120</v>
      </c>
      <c r="AD19" s="21">
        <v>120</v>
      </c>
      <c r="AE19" s="21">
        <v>120</v>
      </c>
      <c r="AF19" s="21">
        <v>120</v>
      </c>
      <c r="AG19" s="47" t="s">
        <v>100</v>
      </c>
    </row>
    <row r="20" s="1" customFormat="1" ht="72" customHeight="1" spans="1:33">
      <c r="A20" s="16">
        <v>11</v>
      </c>
      <c r="B20" s="16" t="s">
        <v>41</v>
      </c>
      <c r="C20" s="16" t="s">
        <v>101</v>
      </c>
      <c r="D20" s="16" t="s">
        <v>102</v>
      </c>
      <c r="E20" s="16" t="s">
        <v>103</v>
      </c>
      <c r="F20" s="16" t="s">
        <v>45</v>
      </c>
      <c r="G20" s="16" t="s">
        <v>46</v>
      </c>
      <c r="H20" s="16" t="s">
        <v>47</v>
      </c>
      <c r="I20" s="16" t="s">
        <v>48</v>
      </c>
      <c r="J20" s="32">
        <v>44175</v>
      </c>
      <c r="K20" s="21" t="s">
        <v>104</v>
      </c>
      <c r="L20" s="29">
        <v>92</v>
      </c>
      <c r="M20" s="31">
        <f t="shared" si="3"/>
        <v>92</v>
      </c>
      <c r="N20" s="21"/>
      <c r="O20" s="21"/>
      <c r="P20" s="21"/>
      <c r="Q20" s="21">
        <v>92</v>
      </c>
      <c r="R20" s="21"/>
      <c r="S20" s="21"/>
      <c r="T20" s="21">
        <v>0</v>
      </c>
      <c r="U20" s="21">
        <v>0</v>
      </c>
      <c r="V20" s="21">
        <v>0</v>
      </c>
      <c r="W20" s="31" t="s">
        <v>50</v>
      </c>
      <c r="X20" s="31" t="s">
        <v>50</v>
      </c>
      <c r="Y20" s="31" t="s">
        <v>50</v>
      </c>
      <c r="Z20" s="31" t="s">
        <v>51</v>
      </c>
      <c r="AA20" s="21">
        <v>20</v>
      </c>
      <c r="AB20" s="21">
        <v>9</v>
      </c>
      <c r="AC20" s="21">
        <v>9</v>
      </c>
      <c r="AD20" s="21">
        <v>9</v>
      </c>
      <c r="AE20" s="21">
        <v>9</v>
      </c>
      <c r="AF20" s="21">
        <v>9</v>
      </c>
      <c r="AG20" s="46"/>
    </row>
    <row r="21" s="1" customFormat="1" ht="72" customHeight="1" spans="1:33">
      <c r="A21" s="16">
        <v>12</v>
      </c>
      <c r="B21" s="16" t="s">
        <v>41</v>
      </c>
      <c r="C21" s="16" t="s">
        <v>105</v>
      </c>
      <c r="D21" s="16" t="s">
        <v>106</v>
      </c>
      <c r="E21" s="16" t="s">
        <v>107</v>
      </c>
      <c r="F21" s="16" t="s">
        <v>45</v>
      </c>
      <c r="G21" s="16" t="s">
        <v>46</v>
      </c>
      <c r="H21" s="16" t="s">
        <v>47</v>
      </c>
      <c r="I21" s="16" t="s">
        <v>79</v>
      </c>
      <c r="J21" s="32">
        <v>44177</v>
      </c>
      <c r="K21" s="21" t="s">
        <v>108</v>
      </c>
      <c r="L21" s="29">
        <v>300</v>
      </c>
      <c r="M21" s="31">
        <f t="shared" si="3"/>
        <v>300</v>
      </c>
      <c r="N21" s="21"/>
      <c r="O21" s="21"/>
      <c r="P21" s="21"/>
      <c r="Q21" s="21">
        <v>300</v>
      </c>
      <c r="R21" s="21"/>
      <c r="S21" s="21"/>
      <c r="T21" s="21">
        <v>0</v>
      </c>
      <c r="U21" s="21">
        <v>0</v>
      </c>
      <c r="V21" s="21">
        <v>0</v>
      </c>
      <c r="W21" s="31" t="s">
        <v>50</v>
      </c>
      <c r="X21" s="31" t="s">
        <v>50</v>
      </c>
      <c r="Y21" s="31" t="s">
        <v>50</v>
      </c>
      <c r="Z21" s="31" t="s">
        <v>51</v>
      </c>
      <c r="AA21" s="21">
        <v>48</v>
      </c>
      <c r="AB21" s="21">
        <v>30</v>
      </c>
      <c r="AC21" s="21">
        <v>30</v>
      </c>
      <c r="AD21" s="21">
        <v>30</v>
      </c>
      <c r="AE21" s="21">
        <v>30</v>
      </c>
      <c r="AF21" s="21">
        <v>30</v>
      </c>
      <c r="AG21" s="46"/>
    </row>
    <row r="22" s="2" customFormat="1" ht="59" customHeight="1" spans="1:33">
      <c r="A22" s="16">
        <v>13</v>
      </c>
      <c r="B22" s="16" t="s">
        <v>41</v>
      </c>
      <c r="C22" s="16" t="s">
        <v>109</v>
      </c>
      <c r="D22" s="16" t="s">
        <v>110</v>
      </c>
      <c r="E22" s="16" t="s">
        <v>111</v>
      </c>
      <c r="F22" s="16" t="s">
        <v>45</v>
      </c>
      <c r="G22" s="16" t="s">
        <v>46</v>
      </c>
      <c r="H22" s="16" t="s">
        <v>47</v>
      </c>
      <c r="I22" s="16" t="s">
        <v>48</v>
      </c>
      <c r="J22" s="32">
        <v>44175</v>
      </c>
      <c r="K22" s="21" t="s">
        <v>112</v>
      </c>
      <c r="L22" s="29">
        <v>60</v>
      </c>
      <c r="M22" s="31">
        <f t="shared" si="3"/>
        <v>60</v>
      </c>
      <c r="N22" s="21"/>
      <c r="O22" s="21"/>
      <c r="P22" s="21"/>
      <c r="Q22" s="21">
        <v>60</v>
      </c>
      <c r="R22" s="21"/>
      <c r="S22" s="21"/>
      <c r="T22" s="21">
        <v>0</v>
      </c>
      <c r="U22" s="21">
        <v>0</v>
      </c>
      <c r="V22" s="21">
        <v>0</v>
      </c>
      <c r="W22" s="40" t="s">
        <v>50</v>
      </c>
      <c r="X22" s="40" t="s">
        <v>50</v>
      </c>
      <c r="Y22" s="40" t="s">
        <v>50</v>
      </c>
      <c r="Z22" s="40" t="s">
        <v>51</v>
      </c>
      <c r="AA22" s="40">
        <v>30</v>
      </c>
      <c r="AB22" s="44" t="s">
        <v>113</v>
      </c>
      <c r="AC22" s="44" t="s">
        <v>113</v>
      </c>
      <c r="AD22" s="44" t="s">
        <v>113</v>
      </c>
      <c r="AE22" s="44" t="s">
        <v>113</v>
      </c>
      <c r="AF22" s="44" t="s">
        <v>113</v>
      </c>
      <c r="AG22" s="48"/>
    </row>
    <row r="23" s="1" customFormat="1" ht="60" customHeight="1" spans="1:33">
      <c r="A23" s="16">
        <v>14</v>
      </c>
      <c r="B23" s="16" t="s">
        <v>41</v>
      </c>
      <c r="C23" s="16" t="s">
        <v>114</v>
      </c>
      <c r="D23" s="16" t="s">
        <v>115</v>
      </c>
      <c r="E23" s="16" t="s">
        <v>116</v>
      </c>
      <c r="F23" s="16" t="s">
        <v>45</v>
      </c>
      <c r="G23" s="16" t="s">
        <v>46</v>
      </c>
      <c r="H23" s="16" t="s">
        <v>47</v>
      </c>
      <c r="I23" s="16" t="s">
        <v>48</v>
      </c>
      <c r="J23" s="32">
        <v>44176</v>
      </c>
      <c r="K23" s="21" t="s">
        <v>117</v>
      </c>
      <c r="L23" s="29">
        <v>64</v>
      </c>
      <c r="M23" s="31">
        <f t="shared" si="3"/>
        <v>64</v>
      </c>
      <c r="N23" s="21"/>
      <c r="O23" s="21"/>
      <c r="P23" s="21"/>
      <c r="Q23" s="21">
        <v>64</v>
      </c>
      <c r="R23" s="21"/>
      <c r="S23" s="21"/>
      <c r="T23" s="21">
        <v>0</v>
      </c>
      <c r="U23" s="21">
        <v>0</v>
      </c>
      <c r="V23" s="21">
        <v>0</v>
      </c>
      <c r="W23" s="40" t="s">
        <v>50</v>
      </c>
      <c r="X23" s="40" t="s">
        <v>50</v>
      </c>
      <c r="Y23" s="40" t="s">
        <v>50</v>
      </c>
      <c r="Z23" s="40" t="s">
        <v>51</v>
      </c>
      <c r="AA23" s="21">
        <v>15</v>
      </c>
      <c r="AB23" s="21">
        <v>3</v>
      </c>
      <c r="AC23" s="21">
        <v>3</v>
      </c>
      <c r="AD23" s="21">
        <v>3</v>
      </c>
      <c r="AE23" s="21">
        <v>3</v>
      </c>
      <c r="AF23" s="20" t="s">
        <v>118</v>
      </c>
      <c r="AG23" s="46"/>
    </row>
    <row r="24" s="1" customFormat="1" ht="60" customHeight="1" spans="1:33">
      <c r="A24" s="16">
        <v>15</v>
      </c>
      <c r="B24" s="16" t="s">
        <v>41</v>
      </c>
      <c r="C24" s="16" t="s">
        <v>119</v>
      </c>
      <c r="D24" s="16" t="s">
        <v>120</v>
      </c>
      <c r="E24" s="16" t="s">
        <v>121</v>
      </c>
      <c r="F24" s="16" t="s">
        <v>45</v>
      </c>
      <c r="G24" s="16" t="s">
        <v>46</v>
      </c>
      <c r="H24" s="16" t="s">
        <v>47</v>
      </c>
      <c r="I24" s="16" t="s">
        <v>79</v>
      </c>
      <c r="J24" s="32">
        <v>44176</v>
      </c>
      <c r="K24" s="21" t="s">
        <v>122</v>
      </c>
      <c r="L24" s="29">
        <v>400</v>
      </c>
      <c r="M24" s="31">
        <v>400</v>
      </c>
      <c r="N24" s="21">
        <v>300</v>
      </c>
      <c r="O24" s="21"/>
      <c r="P24" s="21"/>
      <c r="Q24" s="21">
        <v>100</v>
      </c>
      <c r="R24" s="21"/>
      <c r="S24" s="21"/>
      <c r="T24" s="21">
        <v>0</v>
      </c>
      <c r="U24" s="21">
        <v>0</v>
      </c>
      <c r="V24" s="21">
        <v>0</v>
      </c>
      <c r="W24" s="40" t="s">
        <v>50</v>
      </c>
      <c r="X24" s="40" t="s">
        <v>50</v>
      </c>
      <c r="Y24" s="40" t="s">
        <v>50</v>
      </c>
      <c r="Z24" s="40" t="s">
        <v>51</v>
      </c>
      <c r="AA24" s="21">
        <v>30</v>
      </c>
      <c r="AB24" s="21">
        <v>10</v>
      </c>
      <c r="AC24" s="21">
        <v>10</v>
      </c>
      <c r="AD24" s="21">
        <v>10</v>
      </c>
      <c r="AE24" s="21">
        <v>10</v>
      </c>
      <c r="AF24" s="20" t="s">
        <v>123</v>
      </c>
      <c r="AG24" s="46"/>
    </row>
    <row r="25" s="1" customFormat="1" ht="100" customHeight="1" spans="1:33">
      <c r="A25" s="16">
        <v>16</v>
      </c>
      <c r="B25" s="16" t="s">
        <v>41</v>
      </c>
      <c r="C25" s="16" t="s">
        <v>124</v>
      </c>
      <c r="D25" s="16" t="s">
        <v>125</v>
      </c>
      <c r="E25" s="16" t="s">
        <v>126</v>
      </c>
      <c r="F25" s="16" t="s">
        <v>45</v>
      </c>
      <c r="G25" s="16" t="s">
        <v>127</v>
      </c>
      <c r="H25" s="16" t="s">
        <v>128</v>
      </c>
      <c r="I25" s="16" t="s">
        <v>48</v>
      </c>
      <c r="J25" s="32">
        <v>44177</v>
      </c>
      <c r="K25" s="21" t="s">
        <v>108</v>
      </c>
      <c r="L25" s="29">
        <v>300</v>
      </c>
      <c r="M25" s="31">
        <f t="shared" si="3"/>
        <v>300</v>
      </c>
      <c r="N25" s="21"/>
      <c r="O25" s="21"/>
      <c r="P25" s="21"/>
      <c r="Q25" s="21">
        <v>300</v>
      </c>
      <c r="R25" s="21"/>
      <c r="S25" s="21"/>
      <c r="T25" s="21">
        <v>0</v>
      </c>
      <c r="U25" s="21">
        <v>0</v>
      </c>
      <c r="V25" s="21">
        <v>0</v>
      </c>
      <c r="W25" s="31" t="s">
        <v>50</v>
      </c>
      <c r="X25" s="31" t="s">
        <v>50</v>
      </c>
      <c r="Y25" s="31" t="s">
        <v>50</v>
      </c>
      <c r="Z25" s="31" t="s">
        <v>51</v>
      </c>
      <c r="AA25" s="21">
        <v>20</v>
      </c>
      <c r="AB25" s="21">
        <v>30</v>
      </c>
      <c r="AC25" s="21">
        <v>30</v>
      </c>
      <c r="AD25" s="21">
        <v>30</v>
      </c>
      <c r="AE25" s="21">
        <v>30</v>
      </c>
      <c r="AF25" s="20" t="s">
        <v>129</v>
      </c>
      <c r="AG25" s="46"/>
    </row>
    <row r="26" s="1" customFormat="1" ht="100" customHeight="1" spans="1:33">
      <c r="A26" s="16">
        <v>17</v>
      </c>
      <c r="B26" s="16" t="s">
        <v>41</v>
      </c>
      <c r="C26" s="16" t="s">
        <v>130</v>
      </c>
      <c r="D26" s="16" t="s">
        <v>131</v>
      </c>
      <c r="E26" s="16" t="s">
        <v>132</v>
      </c>
      <c r="F26" s="16" t="s">
        <v>45</v>
      </c>
      <c r="G26" s="16" t="s">
        <v>133</v>
      </c>
      <c r="H26" s="16" t="s">
        <v>134</v>
      </c>
      <c r="I26" s="16" t="s">
        <v>79</v>
      </c>
      <c r="J26" s="32">
        <v>44166</v>
      </c>
      <c r="K26" s="21" t="s">
        <v>135</v>
      </c>
      <c r="L26" s="29">
        <v>1300</v>
      </c>
      <c r="M26" s="31">
        <f t="shared" si="3"/>
        <v>1300</v>
      </c>
      <c r="N26" s="21">
        <v>1300</v>
      </c>
      <c r="O26" s="21"/>
      <c r="P26" s="21"/>
      <c r="Q26" s="21"/>
      <c r="R26" s="21"/>
      <c r="S26" s="21"/>
      <c r="T26" s="21">
        <v>0</v>
      </c>
      <c r="U26" s="21">
        <v>0</v>
      </c>
      <c r="V26" s="21">
        <v>0</v>
      </c>
      <c r="W26" s="31" t="s">
        <v>50</v>
      </c>
      <c r="X26" s="31" t="s">
        <v>50</v>
      </c>
      <c r="Y26" s="31" t="s">
        <v>50</v>
      </c>
      <c r="Z26" s="31" t="s">
        <v>51</v>
      </c>
      <c r="AA26" s="21">
        <v>200</v>
      </c>
      <c r="AB26" s="21">
        <v>130</v>
      </c>
      <c r="AC26" s="21">
        <v>130</v>
      </c>
      <c r="AD26" s="21">
        <v>130</v>
      </c>
      <c r="AE26" s="21">
        <v>130</v>
      </c>
      <c r="AF26" s="21">
        <v>130</v>
      </c>
      <c r="AG26" s="46"/>
    </row>
    <row r="27" s="1" customFormat="1" ht="100" customHeight="1" spans="1:33">
      <c r="A27" s="16">
        <v>18</v>
      </c>
      <c r="B27" s="16" t="s">
        <v>41</v>
      </c>
      <c r="C27" s="16" t="s">
        <v>136</v>
      </c>
      <c r="D27" s="16" t="s">
        <v>97</v>
      </c>
      <c r="E27" s="16" t="s">
        <v>137</v>
      </c>
      <c r="F27" s="16" t="s">
        <v>45</v>
      </c>
      <c r="G27" s="16" t="s">
        <v>46</v>
      </c>
      <c r="H27" s="16" t="s">
        <v>47</v>
      </c>
      <c r="I27" s="16" t="s">
        <v>48</v>
      </c>
      <c r="J27" s="32">
        <v>44176</v>
      </c>
      <c r="K27" s="33" t="s">
        <v>138</v>
      </c>
      <c r="L27" s="29">
        <v>500</v>
      </c>
      <c r="M27" s="31">
        <f t="shared" si="3"/>
        <v>2700</v>
      </c>
      <c r="N27" s="21"/>
      <c r="O27" s="21">
        <v>204.4</v>
      </c>
      <c r="P27" s="21"/>
      <c r="Q27" s="21">
        <v>295.6</v>
      </c>
      <c r="R27" s="21"/>
      <c r="S27" s="21">
        <v>2200</v>
      </c>
      <c r="T27" s="21">
        <v>0</v>
      </c>
      <c r="U27" s="21">
        <v>0</v>
      </c>
      <c r="V27" s="21">
        <v>0</v>
      </c>
      <c r="W27" s="31" t="s">
        <v>50</v>
      </c>
      <c r="X27" s="31" t="s">
        <v>50</v>
      </c>
      <c r="Y27" s="31" t="s">
        <v>50</v>
      </c>
      <c r="Z27" s="31" t="s">
        <v>51</v>
      </c>
      <c r="AA27" s="21">
        <v>120</v>
      </c>
      <c r="AB27" s="21">
        <v>50</v>
      </c>
      <c r="AC27" s="21">
        <v>50</v>
      </c>
      <c r="AD27" s="21">
        <v>50</v>
      </c>
      <c r="AE27" s="21">
        <v>50</v>
      </c>
      <c r="AF27" s="21">
        <v>50</v>
      </c>
      <c r="AG27" s="47" t="s">
        <v>139</v>
      </c>
    </row>
    <row r="28" s="1" customFormat="1" ht="100" customHeight="1" spans="1:33">
      <c r="A28" s="16">
        <v>19</v>
      </c>
      <c r="B28" s="16" t="s">
        <v>41</v>
      </c>
      <c r="C28" s="16" t="s">
        <v>140</v>
      </c>
      <c r="D28" s="16" t="s">
        <v>97</v>
      </c>
      <c r="E28" s="16" t="s">
        <v>141</v>
      </c>
      <c r="F28" s="16" t="s">
        <v>45</v>
      </c>
      <c r="G28" s="16" t="s">
        <v>46</v>
      </c>
      <c r="H28" s="16" t="s">
        <v>47</v>
      </c>
      <c r="I28" s="16" t="s">
        <v>48</v>
      </c>
      <c r="J28" s="32">
        <v>44176</v>
      </c>
      <c r="K28" s="33" t="s">
        <v>142</v>
      </c>
      <c r="L28" s="29">
        <v>1500</v>
      </c>
      <c r="M28" s="31">
        <v>2800</v>
      </c>
      <c r="N28" s="21">
        <v>875.19</v>
      </c>
      <c r="O28" s="21">
        <v>124.81</v>
      </c>
      <c r="P28" s="21">
        <v>500</v>
      </c>
      <c r="Q28" s="21"/>
      <c r="R28" s="21"/>
      <c r="S28" s="21">
        <v>1300</v>
      </c>
      <c r="T28" s="21">
        <v>0</v>
      </c>
      <c r="U28" s="21">
        <v>0</v>
      </c>
      <c r="V28" s="21">
        <v>0</v>
      </c>
      <c r="W28" s="31" t="s">
        <v>50</v>
      </c>
      <c r="X28" s="31" t="s">
        <v>50</v>
      </c>
      <c r="Y28" s="31" t="s">
        <v>50</v>
      </c>
      <c r="Z28" s="31" t="s">
        <v>51</v>
      </c>
      <c r="AA28" s="21">
        <v>150</v>
      </c>
      <c r="AB28" s="21">
        <v>100</v>
      </c>
      <c r="AC28" s="21">
        <v>100</v>
      </c>
      <c r="AD28" s="21">
        <v>100</v>
      </c>
      <c r="AE28" s="21">
        <v>100</v>
      </c>
      <c r="AF28" s="21">
        <v>100</v>
      </c>
      <c r="AG28" s="47" t="s">
        <v>143</v>
      </c>
    </row>
    <row r="29" s="1" customFormat="1" ht="100" customHeight="1" spans="1:33">
      <c r="A29" s="16">
        <v>20</v>
      </c>
      <c r="B29" s="16" t="s">
        <v>41</v>
      </c>
      <c r="C29" s="16" t="s">
        <v>144</v>
      </c>
      <c r="D29" s="16" t="s">
        <v>145</v>
      </c>
      <c r="E29" s="16" t="s">
        <v>146</v>
      </c>
      <c r="F29" s="16" t="s">
        <v>147</v>
      </c>
      <c r="G29" s="16" t="s">
        <v>46</v>
      </c>
      <c r="H29" s="16" t="s">
        <v>47</v>
      </c>
      <c r="I29" s="16" t="s">
        <v>48</v>
      </c>
      <c r="J29" s="32">
        <v>44177</v>
      </c>
      <c r="K29" s="21" t="s">
        <v>148</v>
      </c>
      <c r="L29" s="29">
        <v>174</v>
      </c>
      <c r="M29" s="31">
        <f t="shared" si="3"/>
        <v>174</v>
      </c>
      <c r="N29" s="21"/>
      <c r="O29" s="21">
        <v>174</v>
      </c>
      <c r="P29" s="21"/>
      <c r="Q29" s="21"/>
      <c r="R29" s="21"/>
      <c r="S29" s="21"/>
      <c r="T29" s="21">
        <v>0</v>
      </c>
      <c r="U29" s="21">
        <v>0</v>
      </c>
      <c r="V29" s="21">
        <v>0</v>
      </c>
      <c r="W29" s="31" t="s">
        <v>50</v>
      </c>
      <c r="X29" s="31" t="s">
        <v>50</v>
      </c>
      <c r="Y29" s="31" t="s">
        <v>50</v>
      </c>
      <c r="Z29" s="31" t="s">
        <v>51</v>
      </c>
      <c r="AA29" s="21">
        <v>60</v>
      </c>
      <c r="AB29" s="21">
        <v>18</v>
      </c>
      <c r="AC29" s="21">
        <v>18</v>
      </c>
      <c r="AD29" s="21">
        <v>18</v>
      </c>
      <c r="AE29" s="21">
        <v>18</v>
      </c>
      <c r="AF29" s="21">
        <v>18</v>
      </c>
      <c r="AG29" s="46" t="s">
        <v>149</v>
      </c>
    </row>
    <row r="30" s="1" customFormat="1" ht="100" customHeight="1" spans="1:33">
      <c r="A30" s="16">
        <v>21</v>
      </c>
      <c r="B30" s="16" t="s">
        <v>41</v>
      </c>
      <c r="C30" s="16" t="s">
        <v>150</v>
      </c>
      <c r="D30" s="16" t="s">
        <v>97</v>
      </c>
      <c r="E30" s="16" t="s">
        <v>151</v>
      </c>
      <c r="F30" s="16" t="s">
        <v>45</v>
      </c>
      <c r="G30" s="16" t="s">
        <v>46</v>
      </c>
      <c r="H30" s="16" t="s">
        <v>47</v>
      </c>
      <c r="I30" s="16" t="s">
        <v>48</v>
      </c>
      <c r="J30" s="32">
        <v>44176</v>
      </c>
      <c r="K30" s="21" t="s">
        <v>152</v>
      </c>
      <c r="L30" s="29">
        <v>500</v>
      </c>
      <c r="M30" s="31">
        <f t="shared" si="3"/>
        <v>500</v>
      </c>
      <c r="N30" s="21"/>
      <c r="O30" s="21">
        <v>218.19</v>
      </c>
      <c r="P30" s="21">
        <v>281.81</v>
      </c>
      <c r="Q30" s="21"/>
      <c r="R30" s="21"/>
      <c r="S30" s="21"/>
      <c r="T30" s="21">
        <v>0</v>
      </c>
      <c r="U30" s="21">
        <v>0</v>
      </c>
      <c r="V30" s="21">
        <v>0</v>
      </c>
      <c r="W30" s="31" t="s">
        <v>50</v>
      </c>
      <c r="X30" s="31" t="s">
        <v>50</v>
      </c>
      <c r="Y30" s="31" t="s">
        <v>50</v>
      </c>
      <c r="Z30" s="31" t="s">
        <v>51</v>
      </c>
      <c r="AA30" s="21">
        <v>75</v>
      </c>
      <c r="AB30" s="21">
        <v>50</v>
      </c>
      <c r="AC30" s="21">
        <v>50</v>
      </c>
      <c r="AD30" s="21">
        <v>50</v>
      </c>
      <c r="AE30" s="21">
        <v>50</v>
      </c>
      <c r="AF30" s="21">
        <v>50</v>
      </c>
      <c r="AG30" s="46"/>
    </row>
    <row r="31" s="1" customFormat="1" ht="33.75" customHeight="1" spans="1:33">
      <c r="A31" s="20" t="s">
        <v>153</v>
      </c>
      <c r="B31" s="20"/>
      <c r="C31" s="20"/>
      <c r="D31" s="20"/>
      <c r="E31" s="20"/>
      <c r="F31" s="20"/>
      <c r="G31" s="16"/>
      <c r="H31" s="16"/>
      <c r="I31" s="16"/>
      <c r="J31" s="16"/>
      <c r="K31" s="16"/>
      <c r="L31" s="31">
        <f>L32+L33+L34+L35+L36+L37+L38+L39+L40+L41</f>
        <v>3026</v>
      </c>
      <c r="M31" s="31">
        <f t="shared" ref="M31:S31" si="4">M32+M33+M34+M35+M36+M37+M38+M39+M40+M41</f>
        <v>3026</v>
      </c>
      <c r="N31" s="31">
        <f t="shared" si="4"/>
        <v>435</v>
      </c>
      <c r="O31" s="31">
        <f t="shared" si="4"/>
        <v>284</v>
      </c>
      <c r="P31" s="31">
        <f t="shared" si="4"/>
        <v>698</v>
      </c>
      <c r="Q31" s="31">
        <f t="shared" si="4"/>
        <v>1609</v>
      </c>
      <c r="R31" s="31">
        <f t="shared" si="4"/>
        <v>0</v>
      </c>
      <c r="S31" s="31">
        <f t="shared" si="4"/>
        <v>0</v>
      </c>
      <c r="T31" s="31"/>
      <c r="U31" s="31"/>
      <c r="V31" s="31"/>
      <c r="W31" s="31"/>
      <c r="X31" s="31"/>
      <c r="Y31" s="31"/>
      <c r="Z31" s="31"/>
      <c r="AA31" s="21"/>
      <c r="AB31" s="20"/>
      <c r="AC31" s="20"/>
      <c r="AD31" s="20"/>
      <c r="AE31" s="20"/>
      <c r="AF31" s="20"/>
      <c r="AG31" s="46"/>
    </row>
    <row r="32" s="1" customFormat="1" ht="72" customHeight="1" spans="1:33">
      <c r="A32" s="20" t="s">
        <v>154</v>
      </c>
      <c r="B32" s="20" t="s">
        <v>41</v>
      </c>
      <c r="C32" s="20" t="s">
        <v>155</v>
      </c>
      <c r="D32" s="20" t="s">
        <v>156</v>
      </c>
      <c r="E32" s="20" t="s">
        <v>157</v>
      </c>
      <c r="F32" s="20" t="s">
        <v>158</v>
      </c>
      <c r="G32" s="20" t="s">
        <v>159</v>
      </c>
      <c r="H32" s="20" t="s">
        <v>160</v>
      </c>
      <c r="I32" s="20" t="s">
        <v>48</v>
      </c>
      <c r="J32" s="32">
        <v>44177</v>
      </c>
      <c r="K32" s="34" t="s">
        <v>161</v>
      </c>
      <c r="L32" s="31">
        <v>1367</v>
      </c>
      <c r="M32" s="31">
        <f t="shared" ref="M32:M40" si="5">N32+O32+P32+Q32+R32+S32</f>
        <v>1367</v>
      </c>
      <c r="N32" s="20" t="s">
        <v>162</v>
      </c>
      <c r="O32" s="35">
        <v>284</v>
      </c>
      <c r="P32" s="35">
        <v>648</v>
      </c>
      <c r="Q32" s="20"/>
      <c r="R32" s="20"/>
      <c r="S32" s="20"/>
      <c r="T32" s="20"/>
      <c r="U32" s="20"/>
      <c r="V32" s="20"/>
      <c r="W32" s="20"/>
      <c r="X32" s="20"/>
      <c r="Y32" s="20"/>
      <c r="Z32" s="20"/>
      <c r="AA32" s="20"/>
      <c r="AB32" s="20"/>
      <c r="AC32" s="20"/>
      <c r="AD32" s="20"/>
      <c r="AE32" s="20"/>
      <c r="AF32" s="20"/>
      <c r="AG32" s="20"/>
    </row>
    <row r="33" s="3" customFormat="1" ht="60" customHeight="1" spans="1:33">
      <c r="A33" s="20" t="s">
        <v>163</v>
      </c>
      <c r="B33" s="20" t="s">
        <v>41</v>
      </c>
      <c r="C33" s="20" t="s">
        <v>164</v>
      </c>
      <c r="D33" s="20" t="s">
        <v>55</v>
      </c>
      <c r="E33" s="20" t="s">
        <v>165</v>
      </c>
      <c r="F33" s="20" t="s">
        <v>158</v>
      </c>
      <c r="G33" s="20" t="s">
        <v>166</v>
      </c>
      <c r="H33" s="20" t="s">
        <v>167</v>
      </c>
      <c r="I33" s="20" t="s">
        <v>168</v>
      </c>
      <c r="J33" s="32">
        <v>43983</v>
      </c>
      <c r="K33" s="34" t="s">
        <v>169</v>
      </c>
      <c r="L33" s="31">
        <v>60</v>
      </c>
      <c r="M33" s="31">
        <f t="shared" si="5"/>
        <v>60</v>
      </c>
      <c r="N33" s="21"/>
      <c r="O33" s="21"/>
      <c r="P33" s="21"/>
      <c r="Q33" s="21">
        <v>60</v>
      </c>
      <c r="R33" s="21"/>
      <c r="S33" s="21"/>
      <c r="T33" s="21">
        <v>0</v>
      </c>
      <c r="U33" s="21">
        <v>0</v>
      </c>
      <c r="V33" s="21">
        <v>0</v>
      </c>
      <c r="W33" s="41" t="s">
        <v>50</v>
      </c>
      <c r="X33" s="41" t="s">
        <v>50</v>
      </c>
      <c r="Y33" s="41" t="s">
        <v>50</v>
      </c>
      <c r="Z33" s="41" t="s">
        <v>51</v>
      </c>
      <c r="AA33" s="21"/>
      <c r="AB33" s="21">
        <v>107</v>
      </c>
      <c r="AC33" s="21">
        <v>372</v>
      </c>
      <c r="AD33" s="21">
        <v>8</v>
      </c>
      <c r="AE33" s="21">
        <v>28</v>
      </c>
      <c r="AF33" s="45" t="s">
        <v>170</v>
      </c>
      <c r="AG33" s="49"/>
    </row>
    <row r="34" s="1" customFormat="1" ht="60" customHeight="1" spans="1:33">
      <c r="A34" s="20" t="s">
        <v>118</v>
      </c>
      <c r="B34" s="20" t="s">
        <v>41</v>
      </c>
      <c r="C34" s="20" t="s">
        <v>171</v>
      </c>
      <c r="D34" s="20" t="s">
        <v>172</v>
      </c>
      <c r="E34" s="20" t="s">
        <v>173</v>
      </c>
      <c r="F34" s="20" t="s">
        <v>158</v>
      </c>
      <c r="G34" s="20" t="s">
        <v>166</v>
      </c>
      <c r="H34" s="20" t="s">
        <v>167</v>
      </c>
      <c r="I34" s="20" t="s">
        <v>168</v>
      </c>
      <c r="J34" s="32">
        <v>43983</v>
      </c>
      <c r="K34" s="34" t="s">
        <v>174</v>
      </c>
      <c r="L34" s="31">
        <v>195</v>
      </c>
      <c r="M34" s="31">
        <f t="shared" si="5"/>
        <v>195</v>
      </c>
      <c r="N34" s="21"/>
      <c r="O34" s="21"/>
      <c r="P34" s="21">
        <v>50</v>
      </c>
      <c r="Q34" s="21">
        <v>145</v>
      </c>
      <c r="R34" s="21"/>
      <c r="S34" s="21"/>
      <c r="T34" s="21">
        <v>0</v>
      </c>
      <c r="U34" s="21">
        <v>0</v>
      </c>
      <c r="V34" s="21">
        <v>0</v>
      </c>
      <c r="W34" s="31" t="s">
        <v>50</v>
      </c>
      <c r="X34" s="31" t="s">
        <v>50</v>
      </c>
      <c r="Y34" s="31" t="s">
        <v>50</v>
      </c>
      <c r="Z34" s="31" t="s">
        <v>51</v>
      </c>
      <c r="AA34" s="21"/>
      <c r="AB34" s="21">
        <v>49</v>
      </c>
      <c r="AC34" s="21">
        <v>198</v>
      </c>
      <c r="AD34" s="21">
        <v>4</v>
      </c>
      <c r="AE34" s="21">
        <v>13</v>
      </c>
      <c r="AF34" s="20">
        <v>13</v>
      </c>
      <c r="AG34" s="46"/>
    </row>
    <row r="35" s="1" customFormat="1" ht="60" customHeight="1" spans="1:33">
      <c r="A35" s="20" t="s">
        <v>175</v>
      </c>
      <c r="B35" s="20" t="s">
        <v>41</v>
      </c>
      <c r="C35" s="20" t="s">
        <v>176</v>
      </c>
      <c r="D35" s="20" t="s">
        <v>177</v>
      </c>
      <c r="E35" s="20" t="s">
        <v>178</v>
      </c>
      <c r="F35" s="20" t="s">
        <v>158</v>
      </c>
      <c r="G35" s="20" t="s">
        <v>166</v>
      </c>
      <c r="H35" s="20" t="s">
        <v>167</v>
      </c>
      <c r="I35" s="20" t="s">
        <v>168</v>
      </c>
      <c r="J35" s="32">
        <v>43983</v>
      </c>
      <c r="K35" s="20" t="s">
        <v>179</v>
      </c>
      <c r="L35" s="31">
        <v>90</v>
      </c>
      <c r="M35" s="31">
        <f t="shared" si="5"/>
        <v>90</v>
      </c>
      <c r="N35" s="21"/>
      <c r="O35" s="21"/>
      <c r="P35" s="21"/>
      <c r="Q35" s="21">
        <v>90</v>
      </c>
      <c r="R35" s="21"/>
      <c r="S35" s="21"/>
      <c r="T35" s="21">
        <v>0</v>
      </c>
      <c r="U35" s="21">
        <v>0</v>
      </c>
      <c r="V35" s="21">
        <v>0</v>
      </c>
      <c r="W35" s="31" t="s">
        <v>50</v>
      </c>
      <c r="X35" s="31" t="s">
        <v>50</v>
      </c>
      <c r="Y35" s="31" t="s">
        <v>50</v>
      </c>
      <c r="Z35" s="31" t="s">
        <v>51</v>
      </c>
      <c r="AA35" s="21"/>
      <c r="AB35" s="21">
        <v>376</v>
      </c>
      <c r="AC35" s="21">
        <v>1284</v>
      </c>
      <c r="AD35" s="21">
        <v>52</v>
      </c>
      <c r="AE35" s="21">
        <v>222</v>
      </c>
      <c r="AF35" s="20">
        <v>222</v>
      </c>
      <c r="AG35" s="46"/>
    </row>
    <row r="36" s="1" customFormat="1" ht="60" customHeight="1" spans="1:33">
      <c r="A36" s="20" t="s">
        <v>180</v>
      </c>
      <c r="B36" s="20" t="s">
        <v>41</v>
      </c>
      <c r="C36" s="20" t="s">
        <v>181</v>
      </c>
      <c r="D36" s="20" t="s">
        <v>182</v>
      </c>
      <c r="E36" s="20" t="s">
        <v>183</v>
      </c>
      <c r="F36" s="20" t="s">
        <v>158</v>
      </c>
      <c r="G36" s="20" t="s">
        <v>166</v>
      </c>
      <c r="H36" s="20" t="s">
        <v>167</v>
      </c>
      <c r="I36" s="20" t="s">
        <v>168</v>
      </c>
      <c r="J36" s="32">
        <v>43983</v>
      </c>
      <c r="K36" s="20" t="s">
        <v>184</v>
      </c>
      <c r="L36" s="31">
        <v>45</v>
      </c>
      <c r="M36" s="31">
        <f t="shared" si="5"/>
        <v>45</v>
      </c>
      <c r="N36" s="21"/>
      <c r="O36" s="21"/>
      <c r="P36" s="21"/>
      <c r="Q36" s="21">
        <v>45</v>
      </c>
      <c r="R36" s="21"/>
      <c r="S36" s="21"/>
      <c r="T36" s="21">
        <v>0</v>
      </c>
      <c r="U36" s="21">
        <v>0</v>
      </c>
      <c r="V36" s="21">
        <v>0</v>
      </c>
      <c r="W36" s="31" t="s">
        <v>50</v>
      </c>
      <c r="X36" s="31" t="s">
        <v>50</v>
      </c>
      <c r="Y36" s="31" t="s">
        <v>50</v>
      </c>
      <c r="Z36" s="31" t="s">
        <v>51</v>
      </c>
      <c r="AA36" s="21"/>
      <c r="AB36" s="21">
        <v>20</v>
      </c>
      <c r="AC36" s="21">
        <v>91</v>
      </c>
      <c r="AD36" s="21">
        <v>5</v>
      </c>
      <c r="AE36" s="21">
        <v>22</v>
      </c>
      <c r="AF36" s="20">
        <v>22</v>
      </c>
      <c r="AG36" s="46"/>
    </row>
    <row r="37" s="1" customFormat="1" ht="60" customHeight="1" spans="1:33">
      <c r="A37" s="20" t="s">
        <v>113</v>
      </c>
      <c r="B37" s="20" t="s">
        <v>41</v>
      </c>
      <c r="C37" s="20" t="s">
        <v>185</v>
      </c>
      <c r="D37" s="20" t="s">
        <v>186</v>
      </c>
      <c r="E37" s="20" t="s">
        <v>173</v>
      </c>
      <c r="F37" s="20" t="s">
        <v>158</v>
      </c>
      <c r="G37" s="20" t="s">
        <v>166</v>
      </c>
      <c r="H37" s="20" t="s">
        <v>167</v>
      </c>
      <c r="I37" s="20" t="s">
        <v>168</v>
      </c>
      <c r="J37" s="32">
        <v>43983</v>
      </c>
      <c r="K37" s="20" t="s">
        <v>187</v>
      </c>
      <c r="L37" s="35">
        <v>155</v>
      </c>
      <c r="M37" s="31">
        <f t="shared" si="5"/>
        <v>155</v>
      </c>
      <c r="N37" s="21"/>
      <c r="O37" s="21"/>
      <c r="P37" s="21"/>
      <c r="Q37" s="21">
        <v>155</v>
      </c>
      <c r="R37" s="21"/>
      <c r="S37" s="21"/>
      <c r="T37" s="21">
        <v>0</v>
      </c>
      <c r="U37" s="21">
        <v>0</v>
      </c>
      <c r="V37" s="21">
        <v>0</v>
      </c>
      <c r="W37" s="31" t="s">
        <v>50</v>
      </c>
      <c r="X37" s="31" t="s">
        <v>50</v>
      </c>
      <c r="Y37" s="31" t="s">
        <v>50</v>
      </c>
      <c r="Z37" s="31" t="s">
        <v>51</v>
      </c>
      <c r="AA37" s="21"/>
      <c r="AB37" s="21">
        <v>124</v>
      </c>
      <c r="AC37" s="21">
        <v>439</v>
      </c>
      <c r="AD37" s="21">
        <v>8</v>
      </c>
      <c r="AE37" s="21">
        <v>23</v>
      </c>
      <c r="AF37" s="20" t="s">
        <v>188</v>
      </c>
      <c r="AG37" s="46"/>
    </row>
    <row r="38" s="1" customFormat="1" ht="60" customHeight="1" spans="1:33">
      <c r="A38" s="20" t="s">
        <v>189</v>
      </c>
      <c r="B38" s="20" t="s">
        <v>41</v>
      </c>
      <c r="C38" s="20" t="s">
        <v>190</v>
      </c>
      <c r="D38" s="20" t="s">
        <v>191</v>
      </c>
      <c r="E38" s="20" t="s">
        <v>173</v>
      </c>
      <c r="F38" s="20" t="s">
        <v>158</v>
      </c>
      <c r="G38" s="20" t="s">
        <v>166</v>
      </c>
      <c r="H38" s="20" t="s">
        <v>167</v>
      </c>
      <c r="I38" s="20" t="s">
        <v>168</v>
      </c>
      <c r="J38" s="32">
        <v>43983</v>
      </c>
      <c r="K38" s="20" t="s">
        <v>192</v>
      </c>
      <c r="L38" s="35">
        <v>145</v>
      </c>
      <c r="M38" s="31">
        <f t="shared" si="5"/>
        <v>145</v>
      </c>
      <c r="N38" s="21"/>
      <c r="O38" s="21"/>
      <c r="P38" s="21"/>
      <c r="Q38" s="21">
        <v>145</v>
      </c>
      <c r="R38" s="21"/>
      <c r="S38" s="21"/>
      <c r="T38" s="21">
        <v>0</v>
      </c>
      <c r="U38" s="21">
        <v>0</v>
      </c>
      <c r="V38" s="21">
        <v>0</v>
      </c>
      <c r="W38" s="31" t="s">
        <v>50</v>
      </c>
      <c r="X38" s="31" t="s">
        <v>50</v>
      </c>
      <c r="Y38" s="31" t="s">
        <v>50</v>
      </c>
      <c r="Z38" s="31" t="s">
        <v>51</v>
      </c>
      <c r="AA38" s="21"/>
      <c r="AB38" s="21">
        <v>25</v>
      </c>
      <c r="AC38" s="21">
        <v>112</v>
      </c>
      <c r="AD38" s="21">
        <v>2</v>
      </c>
      <c r="AE38" s="21">
        <v>3</v>
      </c>
      <c r="AF38" s="20">
        <v>3</v>
      </c>
      <c r="AG38" s="46"/>
    </row>
    <row r="39" s="1" customFormat="1" ht="60" customHeight="1" spans="1:33">
      <c r="A39" s="20" t="s">
        <v>193</v>
      </c>
      <c r="B39" s="20" t="s">
        <v>41</v>
      </c>
      <c r="C39" s="20" t="s">
        <v>194</v>
      </c>
      <c r="D39" s="20" t="s">
        <v>195</v>
      </c>
      <c r="E39" s="20" t="s">
        <v>173</v>
      </c>
      <c r="F39" s="20" t="s">
        <v>158</v>
      </c>
      <c r="G39" s="20" t="s">
        <v>166</v>
      </c>
      <c r="H39" s="20" t="s">
        <v>167</v>
      </c>
      <c r="I39" s="20" t="s">
        <v>168</v>
      </c>
      <c r="J39" s="32">
        <v>43983</v>
      </c>
      <c r="K39" s="20" t="s">
        <v>196</v>
      </c>
      <c r="L39" s="31">
        <v>189</v>
      </c>
      <c r="M39" s="31">
        <f t="shared" si="5"/>
        <v>189</v>
      </c>
      <c r="N39" s="21"/>
      <c r="O39" s="21"/>
      <c r="P39" s="21"/>
      <c r="Q39" s="21">
        <v>189</v>
      </c>
      <c r="R39" s="21"/>
      <c r="S39" s="21"/>
      <c r="T39" s="21">
        <v>0</v>
      </c>
      <c r="U39" s="21">
        <v>0</v>
      </c>
      <c r="V39" s="21">
        <v>0</v>
      </c>
      <c r="W39" s="31" t="s">
        <v>50</v>
      </c>
      <c r="X39" s="31" t="s">
        <v>50</v>
      </c>
      <c r="Y39" s="31" t="s">
        <v>50</v>
      </c>
      <c r="Z39" s="31" t="s">
        <v>51</v>
      </c>
      <c r="AA39" s="21"/>
      <c r="AB39" s="21">
        <v>100</v>
      </c>
      <c r="AC39" s="21">
        <v>466</v>
      </c>
      <c r="AD39" s="21">
        <v>6</v>
      </c>
      <c r="AE39" s="21">
        <v>20</v>
      </c>
      <c r="AF39" s="20" t="s">
        <v>70</v>
      </c>
      <c r="AG39" s="46"/>
    </row>
    <row r="40" s="1" customFormat="1" ht="60" customHeight="1" spans="1:33">
      <c r="A40" s="20" t="s">
        <v>197</v>
      </c>
      <c r="B40" s="20" t="s">
        <v>41</v>
      </c>
      <c r="C40" s="20" t="s">
        <v>198</v>
      </c>
      <c r="D40" s="20" t="s">
        <v>199</v>
      </c>
      <c r="E40" s="20" t="s">
        <v>200</v>
      </c>
      <c r="F40" s="20" t="s">
        <v>158</v>
      </c>
      <c r="G40" s="20" t="s">
        <v>67</v>
      </c>
      <c r="H40" s="20" t="s">
        <v>68</v>
      </c>
      <c r="I40" s="20" t="s">
        <v>48</v>
      </c>
      <c r="J40" s="32">
        <v>44177</v>
      </c>
      <c r="K40" s="20" t="s">
        <v>201</v>
      </c>
      <c r="L40" s="35">
        <v>80</v>
      </c>
      <c r="M40" s="31">
        <f t="shared" si="5"/>
        <v>80</v>
      </c>
      <c r="N40" s="21"/>
      <c r="O40" s="21"/>
      <c r="P40" s="21"/>
      <c r="Q40" s="21">
        <v>80</v>
      </c>
      <c r="R40" s="21"/>
      <c r="S40" s="21"/>
      <c r="T40" s="21">
        <v>0</v>
      </c>
      <c r="U40" s="21">
        <v>0</v>
      </c>
      <c r="V40" s="21">
        <v>0</v>
      </c>
      <c r="W40" s="31" t="s">
        <v>50</v>
      </c>
      <c r="X40" s="31" t="s">
        <v>50</v>
      </c>
      <c r="Y40" s="31" t="s">
        <v>50</v>
      </c>
      <c r="Z40" s="31" t="s">
        <v>51</v>
      </c>
      <c r="AA40" s="21"/>
      <c r="AB40" s="21">
        <v>183</v>
      </c>
      <c r="AC40" s="21">
        <v>690</v>
      </c>
      <c r="AD40" s="21">
        <v>41</v>
      </c>
      <c r="AE40" s="21">
        <v>168</v>
      </c>
      <c r="AF40" s="20" t="s">
        <v>202</v>
      </c>
      <c r="AG40" s="46"/>
    </row>
    <row r="41" s="1" customFormat="1" ht="60" customHeight="1" spans="1:33">
      <c r="A41" s="20" t="s">
        <v>123</v>
      </c>
      <c r="B41" s="20" t="s">
        <v>41</v>
      </c>
      <c r="C41" s="20" t="s">
        <v>203</v>
      </c>
      <c r="D41" s="20" t="s">
        <v>204</v>
      </c>
      <c r="E41" s="20" t="s">
        <v>205</v>
      </c>
      <c r="F41" s="20" t="s">
        <v>158</v>
      </c>
      <c r="G41" s="20" t="s">
        <v>159</v>
      </c>
      <c r="H41" s="20" t="s">
        <v>206</v>
      </c>
      <c r="I41" s="20" t="s">
        <v>48</v>
      </c>
      <c r="J41" s="32">
        <v>44177</v>
      </c>
      <c r="K41" s="20" t="s">
        <v>207</v>
      </c>
      <c r="L41" s="31">
        <v>700</v>
      </c>
      <c r="M41" s="31">
        <f t="shared" ref="M41" si="6">N41+O41+P41+Q41+R41+S41</f>
        <v>700</v>
      </c>
      <c r="N41" s="21"/>
      <c r="O41" s="21"/>
      <c r="P41" s="21"/>
      <c r="Q41" s="21">
        <v>700</v>
      </c>
      <c r="R41" s="21"/>
      <c r="S41" s="21"/>
      <c r="T41" s="21"/>
      <c r="U41" s="21"/>
      <c r="V41" s="21"/>
      <c r="W41" s="21" t="s">
        <v>50</v>
      </c>
      <c r="X41" s="21" t="s">
        <v>50</v>
      </c>
      <c r="Y41" s="21" t="s">
        <v>50</v>
      </c>
      <c r="Z41" s="21" t="s">
        <v>51</v>
      </c>
      <c r="AA41" s="21"/>
      <c r="AB41" s="21">
        <v>621</v>
      </c>
      <c r="AC41" s="21">
        <v>2461</v>
      </c>
      <c r="AD41" s="21">
        <v>621</v>
      </c>
      <c r="AE41" s="21">
        <v>2461</v>
      </c>
      <c r="AF41" s="20" t="s">
        <v>208</v>
      </c>
      <c r="AG41" s="46"/>
    </row>
    <row r="42" s="1" customFormat="1" ht="60" hidden="1" customHeight="1" spans="1:33">
      <c r="A42" s="21"/>
      <c r="B42" s="21"/>
      <c r="C42" s="21"/>
      <c r="D42" s="21"/>
      <c r="E42" s="22"/>
      <c r="F42" s="21"/>
      <c r="G42" s="21"/>
      <c r="H42" s="21"/>
      <c r="I42" s="21"/>
      <c r="J42" s="32">
        <v>44177</v>
      </c>
      <c r="K42" s="21"/>
      <c r="L42" s="31"/>
      <c r="M42" s="21"/>
      <c r="N42" s="21"/>
      <c r="O42" s="21"/>
      <c r="P42" s="21"/>
      <c r="Q42" s="21"/>
      <c r="R42" s="21"/>
      <c r="S42" s="21"/>
      <c r="T42" s="21"/>
      <c r="U42" s="21"/>
      <c r="V42" s="21"/>
      <c r="W42" s="21"/>
      <c r="X42" s="21"/>
      <c r="Y42" s="21"/>
      <c r="Z42" s="21"/>
      <c r="AA42" s="21"/>
      <c r="AB42" s="21"/>
      <c r="AC42" s="21"/>
      <c r="AD42" s="21"/>
      <c r="AE42" s="21"/>
      <c r="AF42" s="20"/>
      <c r="AG42" s="46"/>
    </row>
    <row r="43" s="1" customFormat="1" ht="59" customHeight="1" spans="1:33">
      <c r="A43" s="23" t="s">
        <v>209</v>
      </c>
      <c r="B43" s="24"/>
      <c r="C43" s="24"/>
      <c r="D43" s="24"/>
      <c r="E43" s="25"/>
      <c r="F43" s="21"/>
      <c r="G43" s="21"/>
      <c r="H43" s="21"/>
      <c r="I43" s="21"/>
      <c r="J43" s="32" t="s">
        <v>210</v>
      </c>
      <c r="K43" s="31"/>
      <c r="L43" s="36">
        <f>L44+L45+L46+L47+L48+L49+L50+L51</f>
        <v>991.2</v>
      </c>
      <c r="M43" s="36">
        <f t="shared" ref="M43:S43" si="7">M44+M45+M46+M47+M48+M49+M50+M51</f>
        <v>991.2</v>
      </c>
      <c r="N43" s="36">
        <f t="shared" si="7"/>
        <v>991.2</v>
      </c>
      <c r="O43" s="36">
        <f t="shared" si="7"/>
        <v>0</v>
      </c>
      <c r="P43" s="36">
        <f t="shared" si="7"/>
        <v>0</v>
      </c>
      <c r="Q43" s="36">
        <f t="shared" si="7"/>
        <v>0</v>
      </c>
      <c r="R43" s="36">
        <f t="shared" si="7"/>
        <v>0</v>
      </c>
      <c r="S43" s="36">
        <f t="shared" si="7"/>
        <v>0</v>
      </c>
      <c r="T43" s="36"/>
      <c r="U43" s="36"/>
      <c r="V43" s="36"/>
      <c r="W43" s="36"/>
      <c r="X43" s="36"/>
      <c r="Y43" s="36"/>
      <c r="Z43" s="36"/>
      <c r="AA43" s="31"/>
      <c r="AB43" s="36">
        <v>1579</v>
      </c>
      <c r="AC43" s="36">
        <v>2832</v>
      </c>
      <c r="AD43" s="36">
        <v>1305</v>
      </c>
      <c r="AE43" s="36">
        <v>2030</v>
      </c>
      <c r="AF43" s="36">
        <v>2030</v>
      </c>
      <c r="AG43" s="46"/>
    </row>
    <row r="44" s="1" customFormat="1" ht="60" customHeight="1" spans="1:33">
      <c r="A44" s="20">
        <v>1</v>
      </c>
      <c r="B44" s="20" t="s">
        <v>41</v>
      </c>
      <c r="C44" s="20" t="s">
        <v>211</v>
      </c>
      <c r="D44" s="20" t="s">
        <v>212</v>
      </c>
      <c r="E44" s="20" t="s">
        <v>213</v>
      </c>
      <c r="F44" s="20" t="s">
        <v>214</v>
      </c>
      <c r="G44" s="20" t="s">
        <v>215</v>
      </c>
      <c r="H44" s="20">
        <v>43831</v>
      </c>
      <c r="I44" s="20" t="s">
        <v>79</v>
      </c>
      <c r="J44" s="32">
        <v>44166</v>
      </c>
      <c r="K44" s="20" t="s">
        <v>216</v>
      </c>
      <c r="L44" s="31">
        <v>589.05</v>
      </c>
      <c r="M44" s="31">
        <v>589.05</v>
      </c>
      <c r="N44" s="21">
        <v>589.05</v>
      </c>
      <c r="O44" s="21"/>
      <c r="P44" s="21">
        <v>0</v>
      </c>
      <c r="Q44" s="21">
        <v>0</v>
      </c>
      <c r="R44" s="21">
        <v>0</v>
      </c>
      <c r="S44" s="21">
        <v>0</v>
      </c>
      <c r="T44" s="21"/>
      <c r="U44" s="21"/>
      <c r="V44" s="21"/>
      <c r="W44" s="21" t="s">
        <v>50</v>
      </c>
      <c r="X44" s="21" t="s">
        <v>50</v>
      </c>
      <c r="Y44" s="21" t="s">
        <v>50</v>
      </c>
      <c r="Z44" s="21" t="s">
        <v>50</v>
      </c>
      <c r="AA44" s="21">
        <v>589.05</v>
      </c>
      <c r="AB44" s="21">
        <v>805</v>
      </c>
      <c r="AC44" s="21">
        <v>1683</v>
      </c>
      <c r="AD44" s="21">
        <v>693</v>
      </c>
      <c r="AE44" s="21">
        <v>1412</v>
      </c>
      <c r="AF44" s="20">
        <v>1412</v>
      </c>
      <c r="AG44" s="46" t="s">
        <v>210</v>
      </c>
    </row>
    <row r="45" s="1" customFormat="1" ht="60" customHeight="1" spans="1:33">
      <c r="A45" s="20">
        <v>2</v>
      </c>
      <c r="B45" s="20" t="s">
        <v>41</v>
      </c>
      <c r="C45" s="20" t="s">
        <v>217</v>
      </c>
      <c r="D45" s="20" t="s">
        <v>212</v>
      </c>
      <c r="E45" s="20" t="s">
        <v>218</v>
      </c>
      <c r="F45" s="20" t="s">
        <v>166</v>
      </c>
      <c r="G45" s="20" t="s">
        <v>167</v>
      </c>
      <c r="H45" s="20">
        <v>43831</v>
      </c>
      <c r="I45" s="20" t="s">
        <v>79</v>
      </c>
      <c r="J45" s="32">
        <v>44166</v>
      </c>
      <c r="K45" s="20" t="s">
        <v>219</v>
      </c>
      <c r="L45" s="31">
        <v>51.45</v>
      </c>
      <c r="M45" s="31">
        <v>51.45</v>
      </c>
      <c r="N45" s="21">
        <v>51.45</v>
      </c>
      <c r="O45" s="21"/>
      <c r="P45" s="21">
        <v>0</v>
      </c>
      <c r="Q45" s="21">
        <v>0</v>
      </c>
      <c r="R45" s="21">
        <v>0</v>
      </c>
      <c r="S45" s="21">
        <v>0</v>
      </c>
      <c r="T45" s="21"/>
      <c r="U45" s="21"/>
      <c r="V45" s="21"/>
      <c r="W45" s="21" t="s">
        <v>50</v>
      </c>
      <c r="X45" s="21" t="s">
        <v>50</v>
      </c>
      <c r="Y45" s="21" t="s">
        <v>50</v>
      </c>
      <c r="Z45" s="21" t="s">
        <v>50</v>
      </c>
      <c r="AA45" s="21">
        <v>51.45</v>
      </c>
      <c r="AB45" s="21">
        <v>147</v>
      </c>
      <c r="AC45" s="21">
        <v>147</v>
      </c>
      <c r="AD45" s="21">
        <v>118</v>
      </c>
      <c r="AE45" s="21">
        <v>124</v>
      </c>
      <c r="AF45" s="20">
        <v>124</v>
      </c>
      <c r="AG45" s="46"/>
    </row>
    <row r="46" s="1" customFormat="1" ht="60" customHeight="1" spans="1:33">
      <c r="A46" s="20">
        <v>3</v>
      </c>
      <c r="B46" s="20" t="s">
        <v>41</v>
      </c>
      <c r="C46" s="20" t="s">
        <v>220</v>
      </c>
      <c r="D46" s="20" t="s">
        <v>212</v>
      </c>
      <c r="E46" s="20" t="s">
        <v>221</v>
      </c>
      <c r="F46" s="20" t="s">
        <v>222</v>
      </c>
      <c r="G46" s="20" t="s">
        <v>223</v>
      </c>
      <c r="H46" s="20">
        <v>43831</v>
      </c>
      <c r="I46" s="20" t="s">
        <v>79</v>
      </c>
      <c r="J46" s="32">
        <v>44166</v>
      </c>
      <c r="K46" s="20" t="s">
        <v>224</v>
      </c>
      <c r="L46" s="31">
        <v>19.6</v>
      </c>
      <c r="M46" s="31">
        <v>19.6</v>
      </c>
      <c r="N46" s="21">
        <v>19.6</v>
      </c>
      <c r="O46" s="21"/>
      <c r="P46" s="21">
        <v>0</v>
      </c>
      <c r="Q46" s="21">
        <v>0</v>
      </c>
      <c r="R46" s="21">
        <v>0</v>
      </c>
      <c r="S46" s="21">
        <v>0</v>
      </c>
      <c r="T46" s="21"/>
      <c r="U46" s="21"/>
      <c r="V46" s="21"/>
      <c r="W46" s="21" t="s">
        <v>50</v>
      </c>
      <c r="X46" s="21" t="s">
        <v>50</v>
      </c>
      <c r="Y46" s="21" t="s">
        <v>50</v>
      </c>
      <c r="Z46" s="21" t="s">
        <v>50</v>
      </c>
      <c r="AA46" s="21">
        <v>19.6</v>
      </c>
      <c r="AB46" s="21">
        <v>56</v>
      </c>
      <c r="AC46" s="21">
        <v>56</v>
      </c>
      <c r="AD46" s="21">
        <v>49</v>
      </c>
      <c r="AE46" s="21">
        <v>49</v>
      </c>
      <c r="AF46" s="20">
        <v>49</v>
      </c>
      <c r="AG46" s="46"/>
    </row>
    <row r="47" s="1" customFormat="1" ht="60" customHeight="1" spans="1:33">
      <c r="A47" s="20">
        <v>4</v>
      </c>
      <c r="B47" s="20" t="s">
        <v>41</v>
      </c>
      <c r="C47" s="20" t="s">
        <v>225</v>
      </c>
      <c r="D47" s="20" t="s">
        <v>212</v>
      </c>
      <c r="E47" s="20" t="s">
        <v>226</v>
      </c>
      <c r="F47" s="20" t="s">
        <v>227</v>
      </c>
      <c r="G47" s="20" t="s">
        <v>228</v>
      </c>
      <c r="H47" s="20">
        <v>43831</v>
      </c>
      <c r="I47" s="20" t="s">
        <v>79</v>
      </c>
      <c r="J47" s="32">
        <v>44166</v>
      </c>
      <c r="K47" s="20" t="s">
        <v>229</v>
      </c>
      <c r="L47" s="31">
        <v>9.1</v>
      </c>
      <c r="M47" s="31">
        <v>9.1</v>
      </c>
      <c r="N47" s="21">
        <v>9.1</v>
      </c>
      <c r="O47" s="21"/>
      <c r="P47" s="21">
        <v>0</v>
      </c>
      <c r="Q47" s="21">
        <v>0</v>
      </c>
      <c r="R47" s="21">
        <v>0</v>
      </c>
      <c r="S47" s="21">
        <v>0</v>
      </c>
      <c r="T47" s="21"/>
      <c r="U47" s="21"/>
      <c r="V47" s="21"/>
      <c r="W47" s="21" t="s">
        <v>50</v>
      </c>
      <c r="X47" s="21" t="s">
        <v>50</v>
      </c>
      <c r="Y47" s="21" t="s">
        <v>50</v>
      </c>
      <c r="Z47" s="21" t="s">
        <v>50</v>
      </c>
      <c r="AA47" s="21">
        <v>9.1</v>
      </c>
      <c r="AB47" s="21">
        <v>26</v>
      </c>
      <c r="AC47" s="21">
        <v>26</v>
      </c>
      <c r="AD47" s="21">
        <v>23</v>
      </c>
      <c r="AE47" s="21">
        <v>23</v>
      </c>
      <c r="AF47" s="20">
        <v>23</v>
      </c>
      <c r="AG47" s="46"/>
    </row>
    <row r="48" s="1" customFormat="1" ht="60" customHeight="1" spans="1:33">
      <c r="A48" s="20">
        <v>5</v>
      </c>
      <c r="B48" s="20" t="s">
        <v>41</v>
      </c>
      <c r="C48" s="20" t="s">
        <v>230</v>
      </c>
      <c r="D48" s="20" t="s">
        <v>212</v>
      </c>
      <c r="E48" s="20" t="s">
        <v>231</v>
      </c>
      <c r="F48" s="20" t="s">
        <v>232</v>
      </c>
      <c r="G48" s="20" t="s">
        <v>233</v>
      </c>
      <c r="H48" s="20">
        <v>43831</v>
      </c>
      <c r="I48" s="20" t="s">
        <v>79</v>
      </c>
      <c r="J48" s="32">
        <v>44166</v>
      </c>
      <c r="K48" s="20" t="s">
        <v>234</v>
      </c>
      <c r="L48" s="31">
        <v>51.1</v>
      </c>
      <c r="M48" s="31">
        <v>51.1</v>
      </c>
      <c r="N48" s="21">
        <v>51.1</v>
      </c>
      <c r="O48" s="21"/>
      <c r="P48" s="21">
        <v>0</v>
      </c>
      <c r="Q48" s="21">
        <v>0</v>
      </c>
      <c r="R48" s="21">
        <v>0</v>
      </c>
      <c r="S48" s="21">
        <v>0</v>
      </c>
      <c r="T48" s="21"/>
      <c r="U48" s="21"/>
      <c r="V48" s="21"/>
      <c r="W48" s="21" t="s">
        <v>50</v>
      </c>
      <c r="X48" s="21" t="s">
        <v>50</v>
      </c>
      <c r="Y48" s="21" t="s">
        <v>50</v>
      </c>
      <c r="Z48" s="21" t="s">
        <v>50</v>
      </c>
      <c r="AA48" s="21">
        <v>51.1</v>
      </c>
      <c r="AB48" s="21">
        <v>146</v>
      </c>
      <c r="AC48" s="21">
        <v>146</v>
      </c>
      <c r="AD48" s="21">
        <v>113</v>
      </c>
      <c r="AE48" s="21">
        <v>113</v>
      </c>
      <c r="AF48" s="20">
        <v>113</v>
      </c>
      <c r="AG48" s="46"/>
    </row>
    <row r="49" s="1" customFormat="1" ht="60" customHeight="1" spans="1:33">
      <c r="A49" s="20">
        <v>6</v>
      </c>
      <c r="B49" s="20" t="s">
        <v>41</v>
      </c>
      <c r="C49" s="20" t="s">
        <v>235</v>
      </c>
      <c r="D49" s="20" t="s">
        <v>212</v>
      </c>
      <c r="E49" s="20" t="s">
        <v>236</v>
      </c>
      <c r="F49" s="20" t="s">
        <v>214</v>
      </c>
      <c r="G49" s="20" t="s">
        <v>215</v>
      </c>
      <c r="H49" s="20">
        <v>43831</v>
      </c>
      <c r="I49" s="20" t="s">
        <v>79</v>
      </c>
      <c r="J49" s="32">
        <v>44166</v>
      </c>
      <c r="K49" s="20" t="s">
        <v>237</v>
      </c>
      <c r="L49" s="31">
        <v>0.7</v>
      </c>
      <c r="M49" s="31">
        <v>0.7</v>
      </c>
      <c r="N49" s="21">
        <v>0.7</v>
      </c>
      <c r="O49" s="21"/>
      <c r="P49" s="21">
        <v>0</v>
      </c>
      <c r="Q49" s="21">
        <v>0</v>
      </c>
      <c r="R49" s="21">
        <v>0</v>
      </c>
      <c r="S49" s="21">
        <v>0</v>
      </c>
      <c r="T49" s="21"/>
      <c r="U49" s="21"/>
      <c r="V49" s="21"/>
      <c r="W49" s="21" t="s">
        <v>50</v>
      </c>
      <c r="X49" s="21" t="s">
        <v>50</v>
      </c>
      <c r="Y49" s="21" t="s">
        <v>50</v>
      </c>
      <c r="Z49" s="21" t="s">
        <v>50</v>
      </c>
      <c r="AA49" s="21">
        <v>0.7</v>
      </c>
      <c r="AB49" s="21">
        <v>2</v>
      </c>
      <c r="AC49" s="21">
        <v>2</v>
      </c>
      <c r="AD49" s="21">
        <v>2</v>
      </c>
      <c r="AE49" s="21">
        <v>2</v>
      </c>
      <c r="AF49" s="20">
        <v>2</v>
      </c>
      <c r="AG49" s="46"/>
    </row>
    <row r="50" s="1" customFormat="1" ht="60" customHeight="1" spans="1:33">
      <c r="A50" s="20">
        <v>7</v>
      </c>
      <c r="B50" s="20" t="s">
        <v>41</v>
      </c>
      <c r="C50" s="20" t="s">
        <v>238</v>
      </c>
      <c r="D50" s="20" t="s">
        <v>212</v>
      </c>
      <c r="E50" s="20" t="s">
        <v>239</v>
      </c>
      <c r="F50" s="20" t="s">
        <v>214</v>
      </c>
      <c r="G50" s="20" t="s">
        <v>215</v>
      </c>
      <c r="H50" s="20">
        <v>43831</v>
      </c>
      <c r="I50" s="20" t="s">
        <v>79</v>
      </c>
      <c r="J50" s="32">
        <v>44166</v>
      </c>
      <c r="K50" s="20" t="s">
        <v>240</v>
      </c>
      <c r="L50" s="31">
        <v>138.95</v>
      </c>
      <c r="M50" s="31">
        <v>138.95</v>
      </c>
      <c r="N50" s="21">
        <v>138.95</v>
      </c>
      <c r="O50" s="21"/>
      <c r="P50" s="21">
        <v>0</v>
      </c>
      <c r="Q50" s="21">
        <v>0</v>
      </c>
      <c r="R50" s="21">
        <v>0</v>
      </c>
      <c r="S50" s="21">
        <v>0</v>
      </c>
      <c r="T50" s="21"/>
      <c r="U50" s="21"/>
      <c r="V50" s="21"/>
      <c r="W50" s="21" t="s">
        <v>50</v>
      </c>
      <c r="X50" s="21" t="s">
        <v>50</v>
      </c>
      <c r="Y50" s="21" t="s">
        <v>50</v>
      </c>
      <c r="Z50" s="21" t="s">
        <v>50</v>
      </c>
      <c r="AA50" s="21">
        <v>138.95</v>
      </c>
      <c r="AB50" s="21">
        <v>397</v>
      </c>
      <c r="AC50" s="21">
        <v>397</v>
      </c>
      <c r="AD50" s="21">
        <v>307</v>
      </c>
      <c r="AE50" s="21">
        <v>307</v>
      </c>
      <c r="AF50" s="20">
        <v>307</v>
      </c>
      <c r="AG50" s="46"/>
    </row>
    <row r="51" s="1" customFormat="1" ht="60" customHeight="1" spans="1:33">
      <c r="A51" s="20">
        <v>8</v>
      </c>
      <c r="B51" s="20" t="s">
        <v>41</v>
      </c>
      <c r="C51" s="20" t="s">
        <v>241</v>
      </c>
      <c r="D51" s="20" t="s">
        <v>242</v>
      </c>
      <c r="E51" s="20" t="s">
        <v>243</v>
      </c>
      <c r="F51" s="20" t="s">
        <v>244</v>
      </c>
      <c r="G51" s="20" t="s">
        <v>245</v>
      </c>
      <c r="H51" s="20">
        <v>43831</v>
      </c>
      <c r="I51" s="20" t="s">
        <v>79</v>
      </c>
      <c r="J51" s="32">
        <v>44166</v>
      </c>
      <c r="K51" s="20" t="s">
        <v>246</v>
      </c>
      <c r="L51" s="31">
        <v>131.25</v>
      </c>
      <c r="M51" s="31">
        <v>131.25</v>
      </c>
      <c r="N51" s="21">
        <v>131.25</v>
      </c>
      <c r="O51" s="21"/>
      <c r="P51" s="21">
        <v>0</v>
      </c>
      <c r="Q51" s="21">
        <v>0</v>
      </c>
      <c r="R51" s="21">
        <v>0</v>
      </c>
      <c r="S51" s="21">
        <v>0</v>
      </c>
      <c r="T51" s="21"/>
      <c r="U51" s="21"/>
      <c r="V51" s="21"/>
      <c r="W51" s="21" t="s">
        <v>50</v>
      </c>
      <c r="X51" s="21" t="s">
        <v>50</v>
      </c>
      <c r="Y51" s="21" t="s">
        <v>50</v>
      </c>
      <c r="Z51" s="21" t="s">
        <v>50</v>
      </c>
      <c r="AA51" s="21">
        <v>131.25</v>
      </c>
      <c r="AB51" s="21"/>
      <c r="AC51" s="21">
        <v>375</v>
      </c>
      <c r="AD51" s="21"/>
      <c r="AE51" s="21"/>
      <c r="AF51" s="20"/>
      <c r="AG51" s="46"/>
    </row>
    <row r="52" s="1" customFormat="1" ht="33.75" customHeight="1" spans="1:33">
      <c r="A52" s="20" t="s">
        <v>247</v>
      </c>
      <c r="B52" s="20"/>
      <c r="C52" s="20"/>
      <c r="D52" s="20"/>
      <c r="E52" s="20"/>
      <c r="F52" s="20"/>
      <c r="G52" s="16"/>
      <c r="H52" s="16"/>
      <c r="I52" s="16"/>
      <c r="J52" s="32">
        <v>44177</v>
      </c>
      <c r="K52" s="16"/>
      <c r="L52" s="31">
        <f>L53+L54+L55+L56+L57</f>
        <v>136.92</v>
      </c>
      <c r="M52" s="31">
        <f t="shared" ref="M52:S52" si="8">M53+M54+M55+M56+M57</f>
        <v>136.92</v>
      </c>
      <c r="N52" s="31">
        <f t="shared" si="8"/>
        <v>0</v>
      </c>
      <c r="O52" s="31">
        <f t="shared" si="8"/>
        <v>136.92</v>
      </c>
      <c r="P52" s="31">
        <f t="shared" si="8"/>
        <v>0</v>
      </c>
      <c r="Q52" s="31">
        <f t="shared" si="8"/>
        <v>0</v>
      </c>
      <c r="R52" s="31">
        <f t="shared" si="8"/>
        <v>0</v>
      </c>
      <c r="S52" s="31">
        <f t="shared" si="8"/>
        <v>0</v>
      </c>
      <c r="T52" s="31"/>
      <c r="U52" s="31"/>
      <c r="V52" s="31"/>
      <c r="W52" s="31"/>
      <c r="X52" s="31"/>
      <c r="Y52" s="31"/>
      <c r="Z52" s="31"/>
      <c r="AA52" s="31"/>
      <c r="AB52" s="20"/>
      <c r="AC52" s="20"/>
      <c r="AD52" s="20"/>
      <c r="AE52" s="20"/>
      <c r="AF52" s="20"/>
      <c r="AG52" s="46"/>
    </row>
    <row r="53" s="1" customFormat="1" ht="33.75" customHeight="1" spans="1:33">
      <c r="A53" s="20" t="s">
        <v>154</v>
      </c>
      <c r="B53" s="20" t="s">
        <v>41</v>
      </c>
      <c r="C53" s="20" t="s">
        <v>248</v>
      </c>
      <c r="D53" s="20" t="s">
        <v>249</v>
      </c>
      <c r="E53" s="20" t="s">
        <v>250</v>
      </c>
      <c r="F53" s="20" t="s">
        <v>45</v>
      </c>
      <c r="G53" s="20" t="s">
        <v>251</v>
      </c>
      <c r="H53" s="20" t="s">
        <v>252</v>
      </c>
      <c r="I53" s="37" t="s">
        <v>79</v>
      </c>
      <c r="J53" s="32">
        <v>44177</v>
      </c>
      <c r="K53" s="20" t="s">
        <v>253</v>
      </c>
      <c r="L53" s="31">
        <v>24.5</v>
      </c>
      <c r="M53" s="31">
        <v>24.5</v>
      </c>
      <c r="N53" s="31"/>
      <c r="O53" s="31">
        <v>24.5</v>
      </c>
      <c r="P53" s="31"/>
      <c r="Q53" s="31"/>
      <c r="R53" s="31"/>
      <c r="S53" s="31"/>
      <c r="T53" s="31"/>
      <c r="U53" s="31"/>
      <c r="V53" s="31"/>
      <c r="W53" s="31"/>
      <c r="X53" s="31"/>
      <c r="Y53" s="31"/>
      <c r="Z53" s="31"/>
      <c r="AA53" s="31">
        <v>26.25</v>
      </c>
      <c r="AB53" s="20" t="s">
        <v>254</v>
      </c>
      <c r="AC53" s="20" t="s">
        <v>254</v>
      </c>
      <c r="AD53" s="20" t="s">
        <v>70</v>
      </c>
      <c r="AE53" s="20" t="s">
        <v>70</v>
      </c>
      <c r="AF53" s="20" t="s">
        <v>70</v>
      </c>
      <c r="AG53" s="46"/>
    </row>
    <row r="54" s="1" customFormat="1" ht="60" customHeight="1" spans="1:33">
      <c r="A54" s="20" t="s">
        <v>163</v>
      </c>
      <c r="B54" s="20" t="s">
        <v>41</v>
      </c>
      <c r="C54" s="20" t="s">
        <v>255</v>
      </c>
      <c r="D54" s="20" t="s">
        <v>256</v>
      </c>
      <c r="E54" s="20" t="s">
        <v>257</v>
      </c>
      <c r="F54" s="20" t="s">
        <v>45</v>
      </c>
      <c r="G54" s="20" t="s">
        <v>251</v>
      </c>
      <c r="H54" s="20" t="s">
        <v>252</v>
      </c>
      <c r="I54" s="37" t="s">
        <v>79</v>
      </c>
      <c r="J54" s="32">
        <v>44177</v>
      </c>
      <c r="K54" s="20" t="s">
        <v>258</v>
      </c>
      <c r="L54" s="31">
        <v>24.4</v>
      </c>
      <c r="M54" s="31">
        <v>24.4</v>
      </c>
      <c r="N54" s="21"/>
      <c r="O54" s="21">
        <v>24.4</v>
      </c>
      <c r="P54" s="21"/>
      <c r="Q54" s="21"/>
      <c r="R54" s="21"/>
      <c r="S54" s="21"/>
      <c r="T54" s="21">
        <v>0</v>
      </c>
      <c r="U54" s="21">
        <v>0</v>
      </c>
      <c r="V54" s="21">
        <v>0</v>
      </c>
      <c r="W54" s="31" t="s">
        <v>50</v>
      </c>
      <c r="X54" s="31" t="s">
        <v>51</v>
      </c>
      <c r="Y54" s="31" t="s">
        <v>51</v>
      </c>
      <c r="Z54" s="31" t="s">
        <v>51</v>
      </c>
      <c r="AA54" s="21">
        <v>11.25</v>
      </c>
      <c r="AB54" s="21">
        <v>20</v>
      </c>
      <c r="AC54" s="21">
        <v>20</v>
      </c>
      <c r="AD54" s="21">
        <v>8</v>
      </c>
      <c r="AE54" s="21">
        <v>8</v>
      </c>
      <c r="AF54" s="20" t="s">
        <v>193</v>
      </c>
      <c r="AG54" s="46"/>
    </row>
    <row r="55" s="1" customFormat="1" ht="60" customHeight="1" spans="1:33">
      <c r="A55" s="20" t="s">
        <v>118</v>
      </c>
      <c r="B55" s="20" t="s">
        <v>41</v>
      </c>
      <c r="C55" s="20" t="s">
        <v>250</v>
      </c>
      <c r="D55" s="20" t="s">
        <v>259</v>
      </c>
      <c r="E55" s="20" t="s">
        <v>250</v>
      </c>
      <c r="F55" s="20" t="s">
        <v>45</v>
      </c>
      <c r="G55" s="20" t="s">
        <v>251</v>
      </c>
      <c r="H55" s="20" t="s">
        <v>252</v>
      </c>
      <c r="I55" s="37" t="s">
        <v>79</v>
      </c>
      <c r="J55" s="32">
        <v>44177</v>
      </c>
      <c r="K55" s="20" t="s">
        <v>260</v>
      </c>
      <c r="L55" s="31">
        <v>24.5</v>
      </c>
      <c r="M55" s="31">
        <v>24.5</v>
      </c>
      <c r="N55" s="21"/>
      <c r="O55" s="21">
        <v>24.5</v>
      </c>
      <c r="P55" s="21"/>
      <c r="Q55" s="21"/>
      <c r="R55" s="21"/>
      <c r="S55" s="21"/>
      <c r="T55" s="21">
        <v>0</v>
      </c>
      <c r="U55" s="21">
        <v>0</v>
      </c>
      <c r="V55" s="21">
        <v>0</v>
      </c>
      <c r="W55" s="31" t="s">
        <v>50</v>
      </c>
      <c r="X55" s="31" t="s">
        <v>51</v>
      </c>
      <c r="Y55" s="31" t="s">
        <v>51</v>
      </c>
      <c r="Z55" s="31" t="s">
        <v>51</v>
      </c>
      <c r="AA55" s="31">
        <v>26.25</v>
      </c>
      <c r="AB55" s="20" t="s">
        <v>254</v>
      </c>
      <c r="AC55" s="20" t="s">
        <v>254</v>
      </c>
      <c r="AD55" s="20" t="s">
        <v>70</v>
      </c>
      <c r="AE55" s="20" t="s">
        <v>70</v>
      </c>
      <c r="AF55" s="20" t="s">
        <v>70</v>
      </c>
      <c r="AG55" s="46"/>
    </row>
    <row r="56" s="1" customFormat="1" ht="60" customHeight="1" spans="1:33">
      <c r="A56" s="20" t="s">
        <v>175</v>
      </c>
      <c r="B56" s="20" t="s">
        <v>41</v>
      </c>
      <c r="C56" s="20" t="s">
        <v>261</v>
      </c>
      <c r="D56" s="20" t="s">
        <v>199</v>
      </c>
      <c r="E56" s="20" t="s">
        <v>262</v>
      </c>
      <c r="F56" s="20" t="s">
        <v>45</v>
      </c>
      <c r="G56" s="20" t="s">
        <v>251</v>
      </c>
      <c r="H56" s="20" t="s">
        <v>252</v>
      </c>
      <c r="I56" s="37" t="s">
        <v>79</v>
      </c>
      <c r="J56" s="32">
        <v>44177</v>
      </c>
      <c r="K56" s="20" t="s">
        <v>263</v>
      </c>
      <c r="L56" s="31">
        <v>26.4</v>
      </c>
      <c r="M56" s="31">
        <v>26.4</v>
      </c>
      <c r="N56" s="21"/>
      <c r="O56" s="21">
        <v>26.4</v>
      </c>
      <c r="P56" s="21"/>
      <c r="Q56" s="21"/>
      <c r="R56" s="21"/>
      <c r="S56" s="21"/>
      <c r="T56" s="21">
        <v>0</v>
      </c>
      <c r="U56" s="21">
        <v>0</v>
      </c>
      <c r="V56" s="21">
        <v>0</v>
      </c>
      <c r="W56" s="31" t="s">
        <v>50</v>
      </c>
      <c r="X56" s="31" t="s">
        <v>51</v>
      </c>
      <c r="Y56" s="31" t="s">
        <v>51</v>
      </c>
      <c r="Z56" s="31" t="s">
        <v>51</v>
      </c>
      <c r="AA56" s="21">
        <v>30</v>
      </c>
      <c r="AB56" s="21">
        <v>55</v>
      </c>
      <c r="AC56" s="21">
        <v>55</v>
      </c>
      <c r="AD56" s="21">
        <v>23</v>
      </c>
      <c r="AE56" s="21">
        <v>23</v>
      </c>
      <c r="AF56" s="20" t="s">
        <v>188</v>
      </c>
      <c r="AG56" s="46"/>
    </row>
    <row r="57" s="1" customFormat="1" ht="60" customHeight="1" spans="1:33">
      <c r="A57" s="20" t="s">
        <v>180</v>
      </c>
      <c r="B57" s="20" t="s">
        <v>41</v>
      </c>
      <c r="C57" s="20" t="s">
        <v>264</v>
      </c>
      <c r="D57" s="20" t="s">
        <v>199</v>
      </c>
      <c r="E57" s="20" t="s">
        <v>265</v>
      </c>
      <c r="F57" s="20" t="s">
        <v>45</v>
      </c>
      <c r="G57" s="20" t="s">
        <v>251</v>
      </c>
      <c r="H57" s="20" t="s">
        <v>252</v>
      </c>
      <c r="I57" s="37" t="s">
        <v>79</v>
      </c>
      <c r="J57" s="32">
        <v>44177</v>
      </c>
      <c r="K57" s="20" t="s">
        <v>266</v>
      </c>
      <c r="L57" s="31">
        <v>37.12</v>
      </c>
      <c r="M57" s="31">
        <v>37.12</v>
      </c>
      <c r="N57" s="21"/>
      <c r="O57" s="21">
        <v>37.12</v>
      </c>
      <c r="P57" s="21"/>
      <c r="Q57" s="21"/>
      <c r="R57" s="21"/>
      <c r="S57" s="21"/>
      <c r="T57" s="21">
        <v>0</v>
      </c>
      <c r="U57" s="21">
        <v>0</v>
      </c>
      <c r="V57" s="21">
        <v>0</v>
      </c>
      <c r="W57" s="31" t="s">
        <v>50</v>
      </c>
      <c r="X57" s="31" t="s">
        <v>51</v>
      </c>
      <c r="Y57" s="31" t="s">
        <v>51</v>
      </c>
      <c r="Z57" s="31" t="s">
        <v>51</v>
      </c>
      <c r="AA57" s="21">
        <v>33.75</v>
      </c>
      <c r="AB57" s="21">
        <v>58</v>
      </c>
      <c r="AC57" s="21">
        <v>58</v>
      </c>
      <c r="AD57" s="21">
        <v>24</v>
      </c>
      <c r="AE57" s="21">
        <v>24</v>
      </c>
      <c r="AF57" s="20" t="s">
        <v>267</v>
      </c>
      <c r="AG57" s="46"/>
    </row>
    <row r="58" ht="37" customHeight="1" spans="1:33">
      <c r="A58" s="20" t="s">
        <v>268</v>
      </c>
      <c r="B58" s="20"/>
      <c r="C58" s="20"/>
      <c r="D58" s="20"/>
      <c r="E58" s="20"/>
      <c r="F58" s="20"/>
      <c r="G58" s="16"/>
      <c r="H58" s="16"/>
      <c r="I58" s="16"/>
      <c r="J58" s="16"/>
      <c r="K58" s="16"/>
      <c r="L58" s="31">
        <f t="shared" ref="L58:S58" si="9">L59+L60</f>
        <v>537.42</v>
      </c>
      <c r="M58" s="31">
        <f t="shared" si="9"/>
        <v>537.42</v>
      </c>
      <c r="N58" s="31">
        <f t="shared" si="9"/>
        <v>0</v>
      </c>
      <c r="O58" s="31">
        <f t="shared" si="9"/>
        <v>293.75</v>
      </c>
      <c r="P58" s="31">
        <f t="shared" si="9"/>
        <v>148.7</v>
      </c>
      <c r="Q58" s="31">
        <f t="shared" si="9"/>
        <v>94.97</v>
      </c>
      <c r="R58" s="31">
        <f t="shared" si="9"/>
        <v>0</v>
      </c>
      <c r="S58" s="31">
        <f t="shared" si="9"/>
        <v>0</v>
      </c>
      <c r="T58" s="31"/>
      <c r="U58" s="31"/>
      <c r="V58" s="31"/>
      <c r="W58" s="31"/>
      <c r="X58" s="31"/>
      <c r="Y58" s="31"/>
      <c r="Z58" s="31"/>
      <c r="AA58" s="31"/>
      <c r="AB58" s="20"/>
      <c r="AC58" s="20"/>
      <c r="AD58" s="20"/>
      <c r="AE58" s="20"/>
      <c r="AF58" s="20"/>
      <c r="AG58" s="46"/>
    </row>
    <row r="59" s="1" customFormat="1" ht="86" customHeight="1" spans="1:33">
      <c r="A59" s="20" t="s">
        <v>154</v>
      </c>
      <c r="B59" s="20" t="s">
        <v>41</v>
      </c>
      <c r="C59" s="20" t="s">
        <v>269</v>
      </c>
      <c r="D59" s="20" t="s">
        <v>41</v>
      </c>
      <c r="E59" s="20" t="s">
        <v>270</v>
      </c>
      <c r="F59" s="20" t="s">
        <v>45</v>
      </c>
      <c r="G59" s="26" t="s">
        <v>46</v>
      </c>
      <c r="H59" s="21" t="s">
        <v>47</v>
      </c>
      <c r="I59" s="37" t="s">
        <v>79</v>
      </c>
      <c r="J59" s="32">
        <v>44166</v>
      </c>
      <c r="K59" s="20" t="s">
        <v>271</v>
      </c>
      <c r="L59" s="31">
        <v>412.2</v>
      </c>
      <c r="M59" s="21">
        <v>412.2</v>
      </c>
      <c r="N59" s="21"/>
      <c r="O59" s="21">
        <v>206.1</v>
      </c>
      <c r="P59" s="21">
        <v>123.66</v>
      </c>
      <c r="Q59" s="21">
        <v>82.44</v>
      </c>
      <c r="R59" s="21"/>
      <c r="S59" s="21"/>
      <c r="T59" s="21">
        <v>0</v>
      </c>
      <c r="U59" s="21">
        <v>0</v>
      </c>
      <c r="V59" s="21">
        <v>0</v>
      </c>
      <c r="W59" s="31" t="s">
        <v>50</v>
      </c>
      <c r="X59" s="31" t="s">
        <v>51</v>
      </c>
      <c r="Y59" s="31" t="s">
        <v>51</v>
      </c>
      <c r="Z59" s="31" t="s">
        <v>51</v>
      </c>
      <c r="AA59" s="21"/>
      <c r="AB59" s="21">
        <v>1257</v>
      </c>
      <c r="AC59" s="21">
        <v>1257</v>
      </c>
      <c r="AD59" s="21">
        <v>1257</v>
      </c>
      <c r="AE59" s="21">
        <v>1257</v>
      </c>
      <c r="AF59" s="21">
        <v>1257</v>
      </c>
      <c r="AG59" s="46"/>
    </row>
    <row r="60" s="1" customFormat="1" ht="80" customHeight="1" spans="1:33">
      <c r="A60" s="20" t="s">
        <v>163</v>
      </c>
      <c r="B60" s="20" t="s">
        <v>41</v>
      </c>
      <c r="C60" s="20" t="s">
        <v>272</v>
      </c>
      <c r="D60" s="20" t="s">
        <v>41</v>
      </c>
      <c r="E60" s="20" t="s">
        <v>273</v>
      </c>
      <c r="F60" s="20" t="s">
        <v>45</v>
      </c>
      <c r="G60" s="26" t="s">
        <v>46</v>
      </c>
      <c r="H60" s="21" t="s">
        <v>47</v>
      </c>
      <c r="I60" s="37" t="s">
        <v>79</v>
      </c>
      <c r="J60" s="32">
        <v>44170</v>
      </c>
      <c r="K60" s="20" t="s">
        <v>274</v>
      </c>
      <c r="L60" s="31">
        <f>M60</f>
        <v>125.22</v>
      </c>
      <c r="M60" s="21">
        <f>N60+O60+P60+Q60+R60+S60</f>
        <v>125.22</v>
      </c>
      <c r="N60" s="21"/>
      <c r="O60" s="21">
        <v>87.65</v>
      </c>
      <c r="P60" s="21">
        <v>25.04</v>
      </c>
      <c r="Q60" s="21">
        <v>12.53</v>
      </c>
      <c r="R60" s="21"/>
      <c r="S60" s="21"/>
      <c r="T60" s="21"/>
      <c r="U60" s="21"/>
      <c r="V60" s="21"/>
      <c r="W60" s="31"/>
      <c r="X60" s="31"/>
      <c r="Y60" s="31"/>
      <c r="Z60" s="31"/>
      <c r="AA60" s="21"/>
      <c r="AB60" s="21">
        <v>644</v>
      </c>
      <c r="AC60" s="21">
        <v>2523</v>
      </c>
      <c r="AD60" s="21">
        <v>644</v>
      </c>
      <c r="AE60" s="21">
        <v>2523</v>
      </c>
      <c r="AF60" s="20" t="s">
        <v>275</v>
      </c>
      <c r="AG60" s="46"/>
    </row>
  </sheetData>
  <mergeCells count="32">
    <mergeCell ref="A1:B1"/>
    <mergeCell ref="A2:AG2"/>
    <mergeCell ref="A3:AG3"/>
    <mergeCell ref="I4:J4"/>
    <mergeCell ref="K4:L4"/>
    <mergeCell ref="M4:S4"/>
    <mergeCell ref="AD4:AF4"/>
    <mergeCell ref="B8:K8"/>
    <mergeCell ref="B9:J9"/>
    <mergeCell ref="A31:E31"/>
    <mergeCell ref="A43:E43"/>
    <mergeCell ref="A52:E52"/>
    <mergeCell ref="A58:E58"/>
    <mergeCell ref="A4:A5"/>
    <mergeCell ref="B4:B5"/>
    <mergeCell ref="C4:C5"/>
    <mergeCell ref="D4:D5"/>
    <mergeCell ref="E4:E5"/>
    <mergeCell ref="F4:F5"/>
    <mergeCell ref="G4:G5"/>
    <mergeCell ref="H4:H5"/>
    <mergeCell ref="T4:T5"/>
    <mergeCell ref="U4:U5"/>
    <mergeCell ref="V4:V5"/>
    <mergeCell ref="W4:W5"/>
    <mergeCell ref="X4:X5"/>
    <mergeCell ref="Y4:Y5"/>
    <mergeCell ref="Z4:Z5"/>
    <mergeCell ref="AA4:AA5"/>
    <mergeCell ref="AB4:AB5"/>
    <mergeCell ref="AC4:AC5"/>
    <mergeCell ref="AG4:AG5"/>
  </mergeCells>
  <pageMargins left="0.7" right="0.7" top="0.75" bottom="0.75" header="0.3" footer="0.3"/>
  <pageSetup paperSize="9" scale="31"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表一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joker</dc:creator>
  <cp:lastModifiedBy>Heartbeat </cp:lastModifiedBy>
  <dcterms:created xsi:type="dcterms:W3CDTF">2015-06-05T18:17:00Z</dcterms:created>
  <dcterms:modified xsi:type="dcterms:W3CDTF">2020-05-27T09:22:05Z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